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60" yWindow="90" windowWidth="9255" windowHeight="8190"/>
  </bookViews>
  <sheets>
    <sheet name="exemple (2)" sheetId="3" r:id="rId1"/>
    <sheet name="exemple" sheetId="1" r:id="rId2"/>
  </sheets>
  <calcPr calcId="124519"/>
</workbook>
</file>

<file path=xl/calcChain.xml><?xml version="1.0" encoding="utf-8"?>
<calcChain xmlns="http://schemas.openxmlformats.org/spreadsheetml/2006/main">
  <c r="I85" i="3"/>
  <c r="I84"/>
  <c r="I73"/>
  <c r="I72"/>
  <c r="I61"/>
  <c r="I60"/>
  <c r="I45"/>
  <c r="I44"/>
  <c r="I33"/>
  <c r="I32"/>
  <c r="I21"/>
  <c r="I25" s="1"/>
  <c r="I20"/>
  <c r="I24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I49"/>
  <c r="I48"/>
  <c r="O86"/>
  <c r="P86" s="1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I87"/>
  <c r="I86"/>
  <c r="I75"/>
  <c r="I79" s="1"/>
  <c r="I83" s="1"/>
  <c r="I74"/>
  <c r="I78" s="1"/>
  <c r="I82" s="1"/>
  <c r="I63"/>
  <c r="I67" s="1"/>
  <c r="I71" s="1"/>
  <c r="I62"/>
  <c r="I66" s="1"/>
  <c r="I70" s="1"/>
  <c r="I51"/>
  <c r="I55" s="1"/>
  <c r="I59" s="1"/>
  <c r="I50"/>
  <c r="I54" s="1"/>
  <c r="I58" s="1"/>
  <c r="I47"/>
  <c r="I46"/>
  <c r="I35"/>
  <c r="I39" s="1"/>
  <c r="I43" s="1"/>
  <c r="I34"/>
  <c r="I38" s="1"/>
  <c r="I42" s="1"/>
  <c r="I23"/>
  <c r="I27" s="1"/>
  <c r="I31" s="1"/>
  <c r="I22"/>
  <c r="I26" s="1"/>
  <c r="I11"/>
  <c r="I15" s="1"/>
  <c r="I10"/>
  <c r="I14" s="1"/>
  <c r="I9"/>
  <c r="I13" s="1"/>
  <c r="I8"/>
  <c r="O9" l="1"/>
  <c r="P9" s="1"/>
  <c r="O11"/>
  <c r="P11" s="1"/>
  <c r="O13"/>
  <c r="P13" s="1"/>
  <c r="O15"/>
  <c r="P15" s="1"/>
  <c r="O17"/>
  <c r="O19"/>
  <c r="O21"/>
  <c r="P21" s="1"/>
  <c r="O23"/>
  <c r="P23" s="1"/>
  <c r="O25"/>
  <c r="P25" s="1"/>
  <c r="O27"/>
  <c r="P27" s="1"/>
  <c r="O29"/>
  <c r="O31"/>
  <c r="P31" s="1"/>
  <c r="O33"/>
  <c r="O35"/>
  <c r="P35" s="1"/>
  <c r="O37"/>
  <c r="O39"/>
  <c r="P39" s="1"/>
  <c r="O41"/>
  <c r="O43"/>
  <c r="P43" s="1"/>
  <c r="O45"/>
  <c r="O47"/>
  <c r="P47" s="1"/>
  <c r="O49"/>
  <c r="P49" s="1"/>
  <c r="O51"/>
  <c r="P51" s="1"/>
  <c r="O53"/>
  <c r="O55"/>
  <c r="P55" s="1"/>
  <c r="O57"/>
  <c r="O59"/>
  <c r="P59" s="1"/>
  <c r="O61"/>
  <c r="O63"/>
  <c r="P63" s="1"/>
  <c r="O65"/>
  <c r="O67"/>
  <c r="P67" s="1"/>
  <c r="O69"/>
  <c r="O71"/>
  <c r="P71" s="1"/>
  <c r="O73"/>
  <c r="O75"/>
  <c r="P75" s="1"/>
  <c r="O77"/>
  <c r="O79"/>
  <c r="P79" s="1"/>
  <c r="O81"/>
  <c r="O83"/>
  <c r="P83" s="1"/>
  <c r="O85"/>
  <c r="O87"/>
  <c r="P87" s="1"/>
  <c r="O8"/>
  <c r="P8" s="1"/>
  <c r="O10"/>
  <c r="P10" s="1"/>
  <c r="O12"/>
  <c r="O14"/>
  <c r="P14" s="1"/>
  <c r="O16"/>
  <c r="O18"/>
  <c r="O20"/>
  <c r="P20" s="1"/>
  <c r="O22"/>
  <c r="P22" s="1"/>
  <c r="O24"/>
  <c r="P24" s="1"/>
  <c r="O26"/>
  <c r="P26" s="1"/>
  <c r="O28"/>
  <c r="O30"/>
  <c r="O32"/>
  <c r="O34"/>
  <c r="P34" s="1"/>
  <c r="O36"/>
  <c r="O38"/>
  <c r="P38" s="1"/>
  <c r="O40"/>
  <c r="O42"/>
  <c r="P42" s="1"/>
  <c r="O44"/>
  <c r="O46"/>
  <c r="P46" s="1"/>
  <c r="O48"/>
  <c r="P48" s="1"/>
  <c r="O50"/>
  <c r="P50" s="1"/>
  <c r="O52"/>
  <c r="O54"/>
  <c r="P54" s="1"/>
  <c r="O56"/>
  <c r="O58"/>
  <c r="P58" s="1"/>
  <c r="O60"/>
  <c r="O62"/>
  <c r="P62" s="1"/>
  <c r="O64"/>
  <c r="O66"/>
  <c r="P66" s="1"/>
  <c r="O68"/>
  <c r="O70"/>
  <c r="P70" s="1"/>
  <c r="O72"/>
  <c r="O74"/>
  <c r="P74" s="1"/>
  <c r="O76"/>
  <c r="O78"/>
  <c r="P78" s="1"/>
  <c r="O80"/>
  <c r="O82"/>
  <c r="P82" s="1"/>
  <c r="O84"/>
  <c r="I30"/>
  <c r="I12"/>
  <c r="I16" s="1"/>
  <c r="I17"/>
  <c r="I18"/>
  <c r="I19"/>
  <c r="N22" i="1"/>
  <c r="N21"/>
  <c r="N20"/>
  <c r="N19"/>
  <c r="N18"/>
  <c r="N17"/>
  <c r="N16"/>
  <c r="N15"/>
  <c r="N14"/>
  <c r="N13"/>
  <c r="N12"/>
  <c r="N11"/>
  <c r="N10"/>
  <c r="N9"/>
  <c r="N8"/>
  <c r="N7"/>
  <c r="N6"/>
  <c r="N5"/>
  <c r="N4"/>
  <c r="N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P17"/>
  <c r="Q17"/>
  <c r="Q22"/>
  <c r="Q21"/>
  <c r="Q20"/>
  <c r="Q19"/>
  <c r="Q18"/>
  <c r="Q16"/>
  <c r="Q15"/>
  <c r="Q14"/>
  <c r="Q13"/>
  <c r="Q12"/>
  <c r="Q11"/>
  <c r="Q10"/>
  <c r="Q9"/>
  <c r="Q8"/>
  <c r="Q7"/>
  <c r="Q6"/>
  <c r="Q5"/>
  <c r="Q4"/>
  <c r="Q3"/>
  <c r="S22"/>
  <c r="S21"/>
  <c r="S20"/>
  <c r="S19"/>
  <c r="S18"/>
  <c r="S17"/>
  <c r="S16"/>
  <c r="S15"/>
  <c r="S14"/>
  <c r="S13"/>
  <c r="S12"/>
  <c r="S11"/>
  <c r="S10"/>
  <c r="S9"/>
  <c r="S8"/>
  <c r="S7"/>
  <c r="S6"/>
  <c r="S5"/>
  <c r="S4"/>
  <c r="S3"/>
  <c r="P3"/>
  <c r="P22"/>
  <c r="P21"/>
  <c r="P20"/>
  <c r="P19"/>
  <c r="P18"/>
  <c r="P16"/>
  <c r="P15"/>
  <c r="P14"/>
  <c r="P13"/>
  <c r="P12"/>
  <c r="P11"/>
  <c r="P10"/>
  <c r="P9"/>
  <c r="P8"/>
  <c r="P7"/>
  <c r="P6"/>
  <c r="P5"/>
  <c r="P4"/>
  <c r="R22"/>
  <c r="R21"/>
  <c r="R20"/>
  <c r="R19"/>
  <c r="R18"/>
  <c r="R17"/>
  <c r="R16"/>
  <c r="R15"/>
  <c r="R14"/>
  <c r="R13"/>
  <c r="R12"/>
  <c r="R11"/>
  <c r="R10"/>
  <c r="R9"/>
  <c r="R8"/>
  <c r="R7"/>
  <c r="R6"/>
  <c r="R5"/>
  <c r="R4"/>
  <c r="R3"/>
  <c r="G8"/>
  <c r="O18"/>
  <c r="O8"/>
  <c r="O6"/>
  <c r="O4"/>
  <c r="J22"/>
  <c r="J21"/>
  <c r="K21" s="1"/>
  <c r="J20"/>
  <c r="J19"/>
  <c r="K19" s="1"/>
  <c r="G18"/>
  <c r="G22" s="1"/>
  <c r="G17"/>
  <c r="G21" s="1"/>
  <c r="G6"/>
  <c r="G10" s="1"/>
  <c r="G14" s="1"/>
  <c r="G5"/>
  <c r="G4"/>
  <c r="G3"/>
  <c r="G7" s="1"/>
  <c r="G11" s="1"/>
  <c r="G15" s="1"/>
  <c r="G19" s="1"/>
  <c r="J18"/>
  <c r="J17"/>
  <c r="K17" s="1"/>
  <c r="J16"/>
  <c r="J15"/>
  <c r="K15" s="1"/>
  <c r="J14"/>
  <c r="J13"/>
  <c r="K13" s="1"/>
  <c r="J12"/>
  <c r="J11"/>
  <c r="K11" s="1"/>
  <c r="J10"/>
  <c r="J9"/>
  <c r="K9" s="1"/>
  <c r="J8"/>
  <c r="J7"/>
  <c r="K7" s="1"/>
  <c r="J6"/>
  <c r="J5"/>
  <c r="K5" s="1"/>
  <c r="J4"/>
  <c r="J3"/>
  <c r="P16" i="3" l="1"/>
  <c r="P12"/>
  <c r="P17"/>
  <c r="P30"/>
  <c r="P18"/>
  <c r="P19"/>
  <c r="O19" i="1"/>
  <c r="O21"/>
  <c r="O15"/>
  <c r="O3"/>
  <c r="K4"/>
  <c r="K6"/>
  <c r="K8"/>
  <c r="K10"/>
  <c r="K12"/>
  <c r="K14"/>
  <c r="K16"/>
  <c r="K18"/>
  <c r="G12"/>
  <c r="G16" s="1"/>
  <c r="G20" s="1"/>
  <c r="K20"/>
  <c r="K22"/>
  <c r="O5"/>
  <c r="O7"/>
  <c r="O11"/>
  <c r="O17"/>
  <c r="G9"/>
  <c r="O9" s="1"/>
  <c r="O22"/>
  <c r="O14"/>
  <c r="O10"/>
  <c r="O20"/>
  <c r="O12"/>
  <c r="O16"/>
  <c r="I28" i="3" l="1"/>
  <c r="G13" i="1"/>
  <c r="O13" s="1"/>
  <c r="P28" i="3" l="1"/>
  <c r="I29"/>
  <c r="P29" l="1"/>
  <c r="I36"/>
  <c r="P32"/>
  <c r="I37" l="1"/>
  <c r="P33"/>
  <c r="I40"/>
  <c r="P36"/>
  <c r="I64"/>
  <c r="P60"/>
  <c r="I41" l="1"/>
  <c r="P37"/>
  <c r="P40"/>
  <c r="I65"/>
  <c r="P61"/>
  <c r="I68"/>
  <c r="P64"/>
  <c r="P41" l="1"/>
  <c r="I52"/>
  <c r="P44"/>
  <c r="I69"/>
  <c r="P65"/>
  <c r="P68"/>
  <c r="P52" l="1"/>
  <c r="I56"/>
  <c r="P56" s="1"/>
  <c r="I53"/>
  <c r="P45"/>
  <c r="P69"/>
  <c r="I76"/>
  <c r="P72"/>
  <c r="P53" l="1"/>
  <c r="I57"/>
  <c r="P57" s="1"/>
  <c r="I77"/>
  <c r="P73"/>
  <c r="I80"/>
  <c r="P76"/>
  <c r="I81" l="1"/>
  <c r="P77"/>
  <c r="P84"/>
  <c r="P80"/>
  <c r="P85" l="1"/>
  <c r="P81"/>
</calcChain>
</file>

<file path=xl/comments1.xml><?xml version="1.0" encoding="utf-8"?>
<comments xmlns="http://schemas.openxmlformats.org/spreadsheetml/2006/main">
  <authors>
    <author>CCHATELET</author>
  </authors>
  <commentList>
    <comment ref="I22" authorId="0">
      <text>
        <r>
          <rPr>
            <b/>
            <sz val="9"/>
            <color indexed="81"/>
            <rFont val="Tahoma"/>
            <family val="2"/>
          </rPr>
          <t>CCHATELET:</t>
        </r>
        <r>
          <rPr>
            <sz val="9"/>
            <color indexed="81"/>
            <rFont val="Tahoma"/>
            <family val="2"/>
          </rPr>
          <t xml:space="preserve">
on repart au début d'un exercice comptable, donc on reprend simplement le solde des mois du nouvel exercice</t>
        </r>
      </text>
    </comment>
    <comment ref="I23" authorId="0">
      <text>
        <r>
          <rPr>
            <b/>
            <sz val="9"/>
            <color indexed="81"/>
            <rFont val="Tahoma"/>
            <family val="2"/>
          </rPr>
          <t>CCHATELET:</t>
        </r>
        <r>
          <rPr>
            <sz val="9"/>
            <color indexed="81"/>
            <rFont val="Tahoma"/>
            <family val="2"/>
          </rPr>
          <t xml:space="preserve">
on repart au début d'un exercice comptable, donc on reprend simplement le solde des mois du nouvel exercice</t>
        </r>
      </text>
    </comment>
    <comment ref="I50" authorId="0">
      <text>
        <r>
          <rPr>
            <b/>
            <sz val="9"/>
            <color indexed="81"/>
            <rFont val="Tahoma"/>
            <family val="2"/>
          </rPr>
          <t>CCHATELET:</t>
        </r>
        <r>
          <rPr>
            <sz val="9"/>
            <color indexed="81"/>
            <rFont val="Tahoma"/>
            <family val="2"/>
          </rPr>
          <t xml:space="preserve">
nouvelle société, on repart de zéro</t>
        </r>
      </text>
    </comment>
  </commentList>
</comments>
</file>

<file path=xl/comments2.xml><?xml version="1.0" encoding="utf-8"?>
<comments xmlns="http://schemas.openxmlformats.org/spreadsheetml/2006/main">
  <authors>
    <author>CCHATELET</author>
  </authors>
  <commentList>
    <comment ref="G17" authorId="0">
      <text>
        <r>
          <rPr>
            <b/>
            <sz val="9"/>
            <color indexed="81"/>
            <rFont val="Tahoma"/>
            <family val="2"/>
          </rPr>
          <t>CCHATELET:</t>
        </r>
        <r>
          <rPr>
            <sz val="9"/>
            <color indexed="81"/>
            <rFont val="Tahoma"/>
            <family val="2"/>
          </rPr>
          <t xml:space="preserve">
on repart au début d'un exercice comptable, donc on reprend simplement le solde des mois du nouvel exercice</t>
        </r>
      </text>
    </comment>
    <comment ref="G18" authorId="0">
      <text>
        <r>
          <rPr>
            <b/>
            <sz val="9"/>
            <color indexed="81"/>
            <rFont val="Tahoma"/>
            <family val="2"/>
          </rPr>
          <t>CCHATELET:</t>
        </r>
        <r>
          <rPr>
            <sz val="9"/>
            <color indexed="81"/>
            <rFont val="Tahoma"/>
            <family val="2"/>
          </rPr>
          <t xml:space="preserve">
on repart au début d'un exercice comptable, donc on reprend simplement le solde des mois du nouvel exercice</t>
        </r>
      </text>
    </comment>
  </commentList>
</comments>
</file>

<file path=xl/sharedStrings.xml><?xml version="1.0" encoding="utf-8"?>
<sst xmlns="http://schemas.openxmlformats.org/spreadsheetml/2006/main" count="291" uniqueCount="20">
  <si>
    <t>Comptes</t>
  </si>
  <si>
    <t>Dates</t>
  </si>
  <si>
    <t>Date de clôture</t>
  </si>
  <si>
    <t>Classe</t>
  </si>
  <si>
    <t>Bilan</t>
  </si>
  <si>
    <t>CR</t>
  </si>
  <si>
    <t>Rang exercice</t>
  </si>
  <si>
    <t>Changement</t>
  </si>
  <si>
    <t>Balance avant cumul des soldes</t>
  </si>
  <si>
    <t>Balance après cumul des comptes</t>
  </si>
  <si>
    <t>Solde</t>
  </si>
  <si>
    <t>Solde cumulé</t>
  </si>
  <si>
    <t>Date de clôture à retenir</t>
  </si>
  <si>
    <t>rslt</t>
  </si>
  <si>
    <t>écart</t>
  </si>
  <si>
    <t>Société</t>
  </si>
  <si>
    <t>TOTO</t>
  </si>
  <si>
    <t>TATA</t>
  </si>
  <si>
    <t>Dates de clôture</t>
  </si>
  <si>
    <t>formule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</si>
</sst>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14" fontId="0" fillId="0" borderId="0" xfId="0" applyNumberFormat="1"/>
    <xf numFmtId="14" fontId="0" fillId="2" borderId="0" xfId="0" applyNumberFormat="1" applyFill="1"/>
    <xf numFmtId="0" fontId="0" fillId="2" borderId="0" xfId="0" applyFill="1"/>
    <xf numFmtId="14" fontId="0" fillId="3" borderId="0" xfId="0" applyNumberFormat="1" applyFill="1"/>
    <xf numFmtId="0" fontId="0" fillId="3" borderId="0" xfId="0" applyFill="1"/>
    <xf numFmtId="14" fontId="0" fillId="4" borderId="0" xfId="0" applyNumberFormat="1" applyFill="1"/>
    <xf numFmtId="0" fontId="0" fillId="4" borderId="0" xfId="0" applyFill="1"/>
    <xf numFmtId="14" fontId="0" fillId="5" borderId="0" xfId="0" applyNumberFormat="1" applyFill="1"/>
    <xf numFmtId="0" fontId="0" fillId="5" borderId="0" xfId="0" applyFill="1"/>
    <xf numFmtId="0" fontId="1" fillId="0" borderId="0" xfId="0" applyFont="1"/>
    <xf numFmtId="0" fontId="0" fillId="0" borderId="0" xfId="0" applyFill="1"/>
    <xf numFmtId="14" fontId="0" fillId="6" borderId="0" xfId="0" applyNumberFormat="1" applyFill="1"/>
    <xf numFmtId="0" fontId="0" fillId="6" borderId="0" xfId="0" applyFill="1"/>
    <xf numFmtId="0" fontId="4" fillId="0" borderId="0" xfId="0" applyFont="1"/>
    <xf numFmtId="0" fontId="4" fillId="0" borderId="0" xfId="0" applyFont="1" applyFill="1"/>
    <xf numFmtId="14" fontId="0" fillId="0" borderId="0" xfId="0" applyNumberFormat="1" applyFill="1"/>
    <xf numFmtId="2" fontId="0" fillId="0" borderId="0" xfId="0" applyNumberFormat="1"/>
    <xf numFmtId="2" fontId="1" fillId="0" borderId="0" xfId="0" applyNumberFormat="1" applyFont="1"/>
    <xf numFmtId="1" fontId="0" fillId="0" borderId="0" xfId="0" applyNumberFormat="1"/>
    <xf numFmtId="1" fontId="0" fillId="2" borderId="0" xfId="0" applyNumberFormat="1" applyFill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9"/>
  <sheetViews>
    <sheetView tabSelected="1" zoomScale="80" zoomScaleNormal="80" workbookViewId="0">
      <selection activeCell="A5" sqref="A5"/>
    </sheetView>
  </sheetViews>
  <sheetFormatPr baseColWidth="10" defaultRowHeight="15"/>
  <cols>
    <col min="2" max="4" width="11.5703125" bestFit="1" customWidth="1"/>
    <col min="7" max="7" width="11.5703125" bestFit="1" customWidth="1"/>
    <col min="12" max="12" width="13.140625" bestFit="1" customWidth="1"/>
    <col min="13" max="13" width="11.5703125" bestFit="1" customWidth="1"/>
    <col min="14" max="14" width="11.5703125" customWidth="1"/>
    <col min="15" max="15" width="11.5703125" style="17" bestFit="1" customWidth="1"/>
    <col min="16" max="16" width="11.5703125" style="17" customWidth="1"/>
  </cols>
  <sheetData>
    <row r="1" spans="1:16">
      <c r="A1" s="10" t="s">
        <v>18</v>
      </c>
      <c r="C1" s="1">
        <v>39903</v>
      </c>
    </row>
    <row r="2" spans="1:16">
      <c r="C2" s="1">
        <v>39994</v>
      </c>
    </row>
    <row r="3" spans="1:16">
      <c r="C3" s="1">
        <v>40086</v>
      </c>
      <c r="D3" s="1"/>
    </row>
    <row r="6" spans="1:16">
      <c r="A6" s="21" t="s">
        <v>8</v>
      </c>
      <c r="B6" s="21"/>
      <c r="C6" s="21"/>
      <c r="D6" s="21"/>
      <c r="F6" s="21" t="s">
        <v>9</v>
      </c>
      <c r="G6" s="21"/>
      <c r="H6" s="21"/>
      <c r="I6" s="21"/>
    </row>
    <row r="7" spans="1:16">
      <c r="A7" s="10" t="s">
        <v>15</v>
      </c>
      <c r="B7" s="10" t="s">
        <v>1</v>
      </c>
      <c r="C7" s="10" t="s">
        <v>0</v>
      </c>
      <c r="D7" s="10" t="s">
        <v>10</v>
      </c>
      <c r="F7" s="10" t="s">
        <v>15</v>
      </c>
      <c r="G7" s="10" t="s">
        <v>1</v>
      </c>
      <c r="H7" s="10" t="s">
        <v>0</v>
      </c>
      <c r="I7" s="10" t="s">
        <v>11</v>
      </c>
      <c r="K7" s="10" t="s">
        <v>3</v>
      </c>
      <c r="L7" s="10" t="s">
        <v>6</v>
      </c>
      <c r="M7" s="10" t="s">
        <v>12</v>
      </c>
      <c r="N7" s="10"/>
      <c r="O7" s="18" t="s">
        <v>19</v>
      </c>
      <c r="P7" s="18" t="s">
        <v>14</v>
      </c>
    </row>
    <row r="8" spans="1:16">
      <c r="A8" s="11" t="s">
        <v>16</v>
      </c>
      <c r="B8" s="16">
        <v>39844</v>
      </c>
      <c r="C8" s="11">
        <v>101</v>
      </c>
      <c r="D8">
        <v>11</v>
      </c>
      <c r="F8" s="11" t="s">
        <v>16</v>
      </c>
      <c r="G8" s="16">
        <v>39844</v>
      </c>
      <c r="H8" s="11">
        <v>101</v>
      </c>
      <c r="I8" s="11">
        <f>D8</f>
        <v>11</v>
      </c>
      <c r="K8" t="s">
        <v>4</v>
      </c>
      <c r="L8">
        <f>IF(G8&lt;=$C$1,1,IF(G8&lt;=$C$2,2,IF(G8&lt;=$C$3,3,4)))</f>
        <v>1</v>
      </c>
      <c r="M8" s="1">
        <f>IF(G8&lt;=$C$1,$C$1,IF(G8&lt;=$C$2,$C$2,IF(G8&lt;=$C$3,$C$3,"31/12/2009")))</f>
        <v>39903</v>
      </c>
      <c r="N8" s="1"/>
      <c r="O8" s="20">
        <f>SUMPRODUCT(($F$8:$F$87=F8)*($H$8:$H$87=H8)*($G$8:$G$87&lt;=G8)*($L$8:$L$87=L8)*$D$8:$D$87)</f>
        <v>11</v>
      </c>
      <c r="P8" s="19">
        <f>I8-O8</f>
        <v>0</v>
      </c>
    </row>
    <row r="9" spans="1:16">
      <c r="A9" s="11" t="s">
        <v>16</v>
      </c>
      <c r="B9" s="16">
        <v>39844</v>
      </c>
      <c r="C9" s="11">
        <v>102</v>
      </c>
      <c r="D9">
        <v>12</v>
      </c>
      <c r="F9" s="11" t="s">
        <v>16</v>
      </c>
      <c r="G9" s="16">
        <v>39844</v>
      </c>
      <c r="H9" s="11">
        <v>102</v>
      </c>
      <c r="I9" s="11">
        <f>D9</f>
        <v>12</v>
      </c>
      <c r="K9" t="s">
        <v>4</v>
      </c>
      <c r="L9">
        <f t="shared" ref="L9:L72" si="0">IF(G9&lt;=$C$1,1,IF(G9&lt;=$C$2,2,IF(G9&lt;=$C$3,3,4)))</f>
        <v>1</v>
      </c>
      <c r="M9" s="1">
        <f t="shared" ref="M9:M72" si="1">IF(G9&lt;=$C$1,$C$1,IF(G9&lt;=$C$2,$C$2,IF(G9&lt;=$C$3,$C$3,"31/12/2009")))</f>
        <v>39903</v>
      </c>
      <c r="N9" s="1"/>
      <c r="O9" s="20">
        <f t="shared" ref="O9:O72" si="2">SUMPRODUCT(($F$8:$F$87=F9)*($H$8:$H$87=H9)*($G$8:$G$87&lt;=G9)*($L$8:$L$87=L9)*$D$8:$D$87)</f>
        <v>12</v>
      </c>
      <c r="P9" s="19">
        <f t="shared" ref="P9:P72" si="3">I9-O9</f>
        <v>0</v>
      </c>
    </row>
    <row r="10" spans="1:16">
      <c r="A10" s="11" t="s">
        <v>16</v>
      </c>
      <c r="B10" s="16">
        <v>39844</v>
      </c>
      <c r="C10" s="11">
        <v>601</v>
      </c>
      <c r="D10">
        <v>27</v>
      </c>
      <c r="F10" s="11" t="s">
        <v>16</v>
      </c>
      <c r="G10" s="16">
        <v>39844</v>
      </c>
      <c r="H10" s="11">
        <v>601</v>
      </c>
      <c r="I10" s="11">
        <f>D10</f>
        <v>27</v>
      </c>
      <c r="K10" t="s">
        <v>5</v>
      </c>
      <c r="L10">
        <f t="shared" si="0"/>
        <v>1</v>
      </c>
      <c r="M10" s="1">
        <f t="shared" si="1"/>
        <v>39903</v>
      </c>
      <c r="N10" s="1"/>
      <c r="O10" s="20">
        <f t="shared" si="2"/>
        <v>27</v>
      </c>
      <c r="P10" s="19">
        <f t="shared" si="3"/>
        <v>0</v>
      </c>
    </row>
    <row r="11" spans="1:16">
      <c r="A11" s="11" t="s">
        <v>16</v>
      </c>
      <c r="B11" s="16">
        <v>39844</v>
      </c>
      <c r="C11" s="11">
        <v>602</v>
      </c>
      <c r="D11">
        <v>35</v>
      </c>
      <c r="F11" s="11" t="s">
        <v>16</v>
      </c>
      <c r="G11" s="16">
        <v>39844</v>
      </c>
      <c r="H11" s="11">
        <v>602</v>
      </c>
      <c r="I11" s="11">
        <f>D11</f>
        <v>35</v>
      </c>
      <c r="K11" t="s">
        <v>5</v>
      </c>
      <c r="L11">
        <f t="shared" si="0"/>
        <v>1</v>
      </c>
      <c r="M11" s="1">
        <f t="shared" si="1"/>
        <v>39903</v>
      </c>
      <c r="N11" s="1"/>
      <c r="O11" s="20">
        <f t="shared" si="2"/>
        <v>35</v>
      </c>
      <c r="P11" s="19">
        <f t="shared" si="3"/>
        <v>0</v>
      </c>
    </row>
    <row r="12" spans="1:16">
      <c r="A12" s="11" t="s">
        <v>16</v>
      </c>
      <c r="B12" s="16">
        <v>39872</v>
      </c>
      <c r="C12" s="11">
        <v>101</v>
      </c>
      <c r="D12">
        <v>23</v>
      </c>
      <c r="F12" s="11" t="s">
        <v>16</v>
      </c>
      <c r="G12" s="16">
        <v>39872</v>
      </c>
      <c r="H12" s="11">
        <v>101</v>
      </c>
      <c r="I12" s="11">
        <f t="shared" ref="I12:I19" si="4">I8+D12</f>
        <v>34</v>
      </c>
      <c r="K12" t="s">
        <v>4</v>
      </c>
      <c r="L12">
        <f t="shared" si="0"/>
        <v>1</v>
      </c>
      <c r="M12" s="1">
        <f t="shared" si="1"/>
        <v>39903</v>
      </c>
      <c r="N12" s="1"/>
      <c r="O12" s="20">
        <f t="shared" si="2"/>
        <v>34</v>
      </c>
      <c r="P12" s="19">
        <f t="shared" si="3"/>
        <v>0</v>
      </c>
    </row>
    <row r="13" spans="1:16">
      <c r="A13" s="11" t="s">
        <v>16</v>
      </c>
      <c r="B13" s="16">
        <v>39872</v>
      </c>
      <c r="C13" s="11">
        <v>102</v>
      </c>
      <c r="D13">
        <v>46</v>
      </c>
      <c r="F13" s="11" t="s">
        <v>16</v>
      </c>
      <c r="G13" s="16">
        <v>39872</v>
      </c>
      <c r="H13" s="11">
        <v>102</v>
      </c>
      <c r="I13" s="11">
        <f t="shared" si="4"/>
        <v>58</v>
      </c>
      <c r="K13" t="s">
        <v>4</v>
      </c>
      <c r="L13">
        <f t="shared" si="0"/>
        <v>1</v>
      </c>
      <c r="M13" s="1">
        <f t="shared" si="1"/>
        <v>39903</v>
      </c>
      <c r="N13" s="1"/>
      <c r="O13" s="20">
        <f t="shared" si="2"/>
        <v>58</v>
      </c>
      <c r="P13" s="19">
        <f t="shared" si="3"/>
        <v>0</v>
      </c>
    </row>
    <row r="14" spans="1:16">
      <c r="A14" s="11" t="s">
        <v>16</v>
      </c>
      <c r="B14" s="16">
        <v>39872</v>
      </c>
      <c r="C14" s="11">
        <v>601</v>
      </c>
      <c r="D14">
        <v>78</v>
      </c>
      <c r="F14" s="11" t="s">
        <v>16</v>
      </c>
      <c r="G14" s="16">
        <v>39872</v>
      </c>
      <c r="H14" s="11">
        <v>601</v>
      </c>
      <c r="I14" s="11">
        <f t="shared" si="4"/>
        <v>105</v>
      </c>
      <c r="K14" t="s">
        <v>5</v>
      </c>
      <c r="L14">
        <f t="shared" si="0"/>
        <v>1</v>
      </c>
      <c r="M14" s="1">
        <f t="shared" si="1"/>
        <v>39903</v>
      </c>
      <c r="N14" s="1"/>
      <c r="O14" s="20">
        <f t="shared" si="2"/>
        <v>105</v>
      </c>
      <c r="P14" s="19">
        <f t="shared" si="3"/>
        <v>0</v>
      </c>
    </row>
    <row r="15" spans="1:16">
      <c r="A15" s="11" t="s">
        <v>16</v>
      </c>
      <c r="B15" s="16">
        <v>39872</v>
      </c>
      <c r="C15" s="11">
        <v>602</v>
      </c>
      <c r="D15">
        <v>21</v>
      </c>
      <c r="F15" s="11" t="s">
        <v>16</v>
      </c>
      <c r="G15" s="16">
        <v>39872</v>
      </c>
      <c r="H15" s="11">
        <v>602</v>
      </c>
      <c r="I15" s="11">
        <f t="shared" si="4"/>
        <v>56</v>
      </c>
      <c r="K15" t="s">
        <v>5</v>
      </c>
      <c r="L15">
        <f t="shared" si="0"/>
        <v>1</v>
      </c>
      <c r="M15" s="1">
        <f t="shared" si="1"/>
        <v>39903</v>
      </c>
      <c r="N15" s="1"/>
      <c r="O15" s="20">
        <f t="shared" si="2"/>
        <v>56</v>
      </c>
      <c r="P15" s="19">
        <f t="shared" si="3"/>
        <v>0</v>
      </c>
    </row>
    <row r="16" spans="1:16">
      <c r="A16" s="11" t="s">
        <v>16</v>
      </c>
      <c r="B16" s="16">
        <v>39903</v>
      </c>
      <c r="C16" s="11">
        <v>101</v>
      </c>
      <c r="D16">
        <v>34</v>
      </c>
      <c r="F16" s="11" t="s">
        <v>16</v>
      </c>
      <c r="G16" s="16">
        <v>39903</v>
      </c>
      <c r="H16" s="11">
        <v>101</v>
      </c>
      <c r="I16" s="11">
        <f t="shared" si="4"/>
        <v>68</v>
      </c>
      <c r="K16" t="s">
        <v>4</v>
      </c>
      <c r="L16">
        <f t="shared" si="0"/>
        <v>1</v>
      </c>
      <c r="M16" s="1">
        <f t="shared" si="1"/>
        <v>39903</v>
      </c>
      <c r="N16" s="1"/>
      <c r="O16" s="20">
        <f t="shared" si="2"/>
        <v>68</v>
      </c>
      <c r="P16" s="19">
        <f t="shared" si="3"/>
        <v>0</v>
      </c>
    </row>
    <row r="17" spans="1:16">
      <c r="A17" s="11" t="s">
        <v>16</v>
      </c>
      <c r="B17" s="16">
        <v>39903</v>
      </c>
      <c r="C17" s="11">
        <v>102</v>
      </c>
      <c r="D17">
        <v>25</v>
      </c>
      <c r="F17" s="11" t="s">
        <v>16</v>
      </c>
      <c r="G17" s="16">
        <v>39903</v>
      </c>
      <c r="H17" s="11">
        <v>102</v>
      </c>
      <c r="I17" s="11">
        <f t="shared" si="4"/>
        <v>83</v>
      </c>
      <c r="K17" t="s">
        <v>4</v>
      </c>
      <c r="L17">
        <f t="shared" si="0"/>
        <v>1</v>
      </c>
      <c r="M17" s="1">
        <f t="shared" si="1"/>
        <v>39903</v>
      </c>
      <c r="N17" s="1"/>
      <c r="O17" s="20">
        <f t="shared" si="2"/>
        <v>83</v>
      </c>
      <c r="P17" s="19">
        <f t="shared" si="3"/>
        <v>0</v>
      </c>
    </row>
    <row r="18" spans="1:16">
      <c r="A18" s="11" t="s">
        <v>16</v>
      </c>
      <c r="B18" s="16">
        <v>39903</v>
      </c>
      <c r="C18" s="11">
        <v>601</v>
      </c>
      <c r="D18">
        <v>98</v>
      </c>
      <c r="F18" s="11" t="s">
        <v>16</v>
      </c>
      <c r="G18" s="16">
        <v>39903</v>
      </c>
      <c r="H18" s="11">
        <v>601</v>
      </c>
      <c r="I18" s="11">
        <f t="shared" si="4"/>
        <v>203</v>
      </c>
      <c r="K18" t="s">
        <v>5</v>
      </c>
      <c r="L18">
        <f t="shared" si="0"/>
        <v>1</v>
      </c>
      <c r="M18" s="1">
        <f t="shared" si="1"/>
        <v>39903</v>
      </c>
      <c r="N18" s="1"/>
      <c r="O18" s="20">
        <f t="shared" si="2"/>
        <v>203</v>
      </c>
      <c r="P18" s="19">
        <f t="shared" si="3"/>
        <v>0</v>
      </c>
    </row>
    <row r="19" spans="1:16">
      <c r="A19" s="11" t="s">
        <v>16</v>
      </c>
      <c r="B19" s="16">
        <v>39903</v>
      </c>
      <c r="C19" s="11">
        <v>602</v>
      </c>
      <c r="D19">
        <v>67</v>
      </c>
      <c r="F19" s="11" t="s">
        <v>16</v>
      </c>
      <c r="G19" s="16">
        <v>39903</v>
      </c>
      <c r="H19" s="11">
        <v>602</v>
      </c>
      <c r="I19" s="11">
        <f t="shared" si="4"/>
        <v>123</v>
      </c>
      <c r="K19" t="s">
        <v>5</v>
      </c>
      <c r="L19">
        <f t="shared" si="0"/>
        <v>1</v>
      </c>
      <c r="M19" s="1">
        <f t="shared" si="1"/>
        <v>39903</v>
      </c>
      <c r="N19" s="1"/>
      <c r="O19" s="20">
        <f t="shared" si="2"/>
        <v>123</v>
      </c>
      <c r="P19" s="19">
        <f t="shared" si="3"/>
        <v>0</v>
      </c>
    </row>
    <row r="20" spans="1:16">
      <c r="A20" s="11" t="s">
        <v>16</v>
      </c>
      <c r="B20" s="16">
        <v>39933</v>
      </c>
      <c r="C20" s="11">
        <v>101</v>
      </c>
      <c r="D20">
        <v>35</v>
      </c>
      <c r="F20" s="11" t="s">
        <v>16</v>
      </c>
      <c r="G20" s="16">
        <v>39933</v>
      </c>
      <c r="H20" s="11">
        <v>101</v>
      </c>
      <c r="I20" s="11">
        <f>D20</f>
        <v>35</v>
      </c>
      <c r="K20" t="s">
        <v>4</v>
      </c>
      <c r="L20">
        <f t="shared" si="0"/>
        <v>2</v>
      </c>
      <c r="M20" s="1">
        <f t="shared" si="1"/>
        <v>39994</v>
      </c>
      <c r="N20" s="1"/>
      <c r="O20" s="20">
        <f t="shared" si="2"/>
        <v>35</v>
      </c>
      <c r="P20" s="19">
        <f t="shared" si="3"/>
        <v>0</v>
      </c>
    </row>
    <row r="21" spans="1:16">
      <c r="A21" s="11" t="s">
        <v>16</v>
      </c>
      <c r="B21" s="16">
        <v>39933</v>
      </c>
      <c r="C21" s="11">
        <v>102</v>
      </c>
      <c r="D21">
        <v>21</v>
      </c>
      <c r="F21" s="11" t="s">
        <v>16</v>
      </c>
      <c r="G21" s="16">
        <v>39933</v>
      </c>
      <c r="H21" s="11">
        <v>102</v>
      </c>
      <c r="I21" s="11">
        <f>D21</f>
        <v>21</v>
      </c>
      <c r="K21" t="s">
        <v>4</v>
      </c>
      <c r="L21">
        <f t="shared" si="0"/>
        <v>2</v>
      </c>
      <c r="M21" s="1">
        <f t="shared" si="1"/>
        <v>39994</v>
      </c>
      <c r="N21" s="1"/>
      <c r="O21" s="20">
        <f t="shared" si="2"/>
        <v>21</v>
      </c>
      <c r="P21" s="19">
        <f t="shared" si="3"/>
        <v>0</v>
      </c>
    </row>
    <row r="22" spans="1:16">
      <c r="A22" s="11" t="s">
        <v>16</v>
      </c>
      <c r="B22" s="16">
        <v>39933</v>
      </c>
      <c r="C22" s="11">
        <v>601</v>
      </c>
      <c r="D22">
        <v>235</v>
      </c>
      <c r="F22" s="11" t="s">
        <v>16</v>
      </c>
      <c r="G22" s="16">
        <v>39933</v>
      </c>
      <c r="H22" s="11">
        <v>601</v>
      </c>
      <c r="I22" s="15">
        <f>D22</f>
        <v>235</v>
      </c>
      <c r="K22" t="s">
        <v>5</v>
      </c>
      <c r="L22">
        <f t="shared" si="0"/>
        <v>2</v>
      </c>
      <c r="M22" s="1">
        <f t="shared" si="1"/>
        <v>39994</v>
      </c>
      <c r="N22" s="1"/>
      <c r="O22" s="20">
        <f t="shared" si="2"/>
        <v>235</v>
      </c>
      <c r="P22" s="19">
        <f t="shared" si="3"/>
        <v>0</v>
      </c>
    </row>
    <row r="23" spans="1:16">
      <c r="A23" s="11" t="s">
        <v>16</v>
      </c>
      <c r="B23" s="16">
        <v>39933</v>
      </c>
      <c r="C23" s="11">
        <v>602</v>
      </c>
      <c r="D23">
        <v>43</v>
      </c>
      <c r="F23" s="11" t="s">
        <v>16</v>
      </c>
      <c r="G23" s="16">
        <v>39933</v>
      </c>
      <c r="H23" s="11">
        <v>602</v>
      </c>
      <c r="I23" s="15">
        <f>D23</f>
        <v>43</v>
      </c>
      <c r="K23" t="s">
        <v>5</v>
      </c>
      <c r="L23">
        <f t="shared" si="0"/>
        <v>2</v>
      </c>
      <c r="M23" s="1">
        <f t="shared" si="1"/>
        <v>39994</v>
      </c>
      <c r="N23" s="1"/>
      <c r="O23" s="20">
        <f t="shared" si="2"/>
        <v>43</v>
      </c>
      <c r="P23" s="19">
        <f t="shared" si="3"/>
        <v>0</v>
      </c>
    </row>
    <row r="24" spans="1:16">
      <c r="A24" s="11" t="s">
        <v>16</v>
      </c>
      <c r="B24" s="16">
        <v>39964</v>
      </c>
      <c r="C24" s="11">
        <v>101</v>
      </c>
      <c r="D24">
        <v>9</v>
      </c>
      <c r="F24" s="11" t="s">
        <v>16</v>
      </c>
      <c r="G24" s="16">
        <v>39964</v>
      </c>
      <c r="H24" s="11">
        <v>101</v>
      </c>
      <c r="I24" s="11">
        <f>I20+D24</f>
        <v>44</v>
      </c>
      <c r="K24" t="s">
        <v>4</v>
      </c>
      <c r="L24">
        <f t="shared" si="0"/>
        <v>2</v>
      </c>
      <c r="M24" s="1">
        <f t="shared" si="1"/>
        <v>39994</v>
      </c>
      <c r="N24" s="1"/>
      <c r="O24" s="20">
        <f t="shared" si="2"/>
        <v>44</v>
      </c>
      <c r="P24" s="19">
        <f t="shared" si="3"/>
        <v>0</v>
      </c>
    </row>
    <row r="25" spans="1:16">
      <c r="A25" s="11" t="s">
        <v>16</v>
      </c>
      <c r="B25" s="16">
        <v>39964</v>
      </c>
      <c r="C25" s="11">
        <v>102</v>
      </c>
      <c r="D25">
        <v>8</v>
      </c>
      <c r="F25" s="11" t="s">
        <v>16</v>
      </c>
      <c r="G25" s="16">
        <v>39964</v>
      </c>
      <c r="H25" s="11">
        <v>102</v>
      </c>
      <c r="I25" s="11">
        <f>I21+D25</f>
        <v>29</v>
      </c>
      <c r="K25" t="s">
        <v>4</v>
      </c>
      <c r="L25">
        <f t="shared" si="0"/>
        <v>2</v>
      </c>
      <c r="M25" s="1">
        <f t="shared" si="1"/>
        <v>39994</v>
      </c>
      <c r="N25" s="1"/>
      <c r="O25" s="20">
        <f t="shared" si="2"/>
        <v>29</v>
      </c>
      <c r="P25" s="19">
        <f t="shared" si="3"/>
        <v>0</v>
      </c>
    </row>
    <row r="26" spans="1:16">
      <c r="A26" s="11" t="s">
        <v>16</v>
      </c>
      <c r="B26" s="16">
        <v>39964</v>
      </c>
      <c r="C26" s="11">
        <v>601</v>
      </c>
      <c r="D26">
        <v>6</v>
      </c>
      <c r="F26" s="11" t="s">
        <v>16</v>
      </c>
      <c r="G26" s="16">
        <v>39964</v>
      </c>
      <c r="H26" s="11">
        <v>601</v>
      </c>
      <c r="I26" s="11">
        <f>I22+D26</f>
        <v>241</v>
      </c>
      <c r="K26" t="s">
        <v>5</v>
      </c>
      <c r="L26">
        <f t="shared" si="0"/>
        <v>2</v>
      </c>
      <c r="M26" s="1">
        <f t="shared" si="1"/>
        <v>39994</v>
      </c>
      <c r="N26" s="1"/>
      <c r="O26" s="20">
        <f t="shared" si="2"/>
        <v>241</v>
      </c>
      <c r="P26" s="19">
        <f t="shared" si="3"/>
        <v>0</v>
      </c>
    </row>
    <row r="27" spans="1:16">
      <c r="A27" s="11" t="s">
        <v>16</v>
      </c>
      <c r="B27" s="16">
        <v>39964</v>
      </c>
      <c r="C27" s="11">
        <v>602</v>
      </c>
      <c r="D27">
        <v>4</v>
      </c>
      <c r="F27" s="11" t="s">
        <v>16</v>
      </c>
      <c r="G27" s="16">
        <v>39964</v>
      </c>
      <c r="H27" s="11">
        <v>602</v>
      </c>
      <c r="I27" s="11">
        <f>I23+D27</f>
        <v>47</v>
      </c>
      <c r="K27" t="s">
        <v>5</v>
      </c>
      <c r="L27">
        <f t="shared" si="0"/>
        <v>2</v>
      </c>
      <c r="M27" s="1">
        <f t="shared" si="1"/>
        <v>39994</v>
      </c>
      <c r="N27" s="1"/>
      <c r="O27" s="20">
        <f t="shared" si="2"/>
        <v>47</v>
      </c>
      <c r="P27" s="19">
        <f t="shared" si="3"/>
        <v>0</v>
      </c>
    </row>
    <row r="28" spans="1:16">
      <c r="A28" s="11" t="s">
        <v>16</v>
      </c>
      <c r="B28" s="16">
        <v>39994</v>
      </c>
      <c r="C28" s="11">
        <v>101</v>
      </c>
      <c r="D28">
        <v>32</v>
      </c>
      <c r="F28" s="11" t="s">
        <v>16</v>
      </c>
      <c r="G28" s="16">
        <v>39994</v>
      </c>
      <c r="H28" s="11">
        <v>101</v>
      </c>
      <c r="I28" s="11">
        <f>I24+D28</f>
        <v>76</v>
      </c>
      <c r="K28" t="s">
        <v>4</v>
      </c>
      <c r="L28">
        <f t="shared" si="0"/>
        <v>2</v>
      </c>
      <c r="M28" s="1">
        <f t="shared" si="1"/>
        <v>39994</v>
      </c>
      <c r="N28" s="1"/>
      <c r="O28" s="20">
        <f t="shared" si="2"/>
        <v>76</v>
      </c>
      <c r="P28" s="19">
        <f t="shared" si="3"/>
        <v>0</v>
      </c>
    </row>
    <row r="29" spans="1:16">
      <c r="A29" s="11" t="s">
        <v>16</v>
      </c>
      <c r="B29" s="16">
        <v>39994</v>
      </c>
      <c r="C29" s="11">
        <v>102</v>
      </c>
      <c r="D29">
        <v>345</v>
      </c>
      <c r="F29" s="11" t="s">
        <v>16</v>
      </c>
      <c r="G29" s="16">
        <v>39994</v>
      </c>
      <c r="H29" s="11">
        <v>102</v>
      </c>
      <c r="I29">
        <f t="shared" ref="I29:I31" si="5">I25+D29</f>
        <v>374</v>
      </c>
      <c r="K29" t="s">
        <v>4</v>
      </c>
      <c r="L29">
        <f t="shared" si="0"/>
        <v>2</v>
      </c>
      <c r="M29" s="1">
        <f t="shared" si="1"/>
        <v>39994</v>
      </c>
      <c r="N29" s="1"/>
      <c r="O29" s="20">
        <f t="shared" si="2"/>
        <v>374</v>
      </c>
      <c r="P29" s="19">
        <f t="shared" si="3"/>
        <v>0</v>
      </c>
    </row>
    <row r="30" spans="1:16">
      <c r="A30" s="11" t="s">
        <v>16</v>
      </c>
      <c r="B30" s="16">
        <v>39994</v>
      </c>
      <c r="C30" s="11">
        <v>601</v>
      </c>
      <c r="D30">
        <v>67</v>
      </c>
      <c r="F30" s="11" t="s">
        <v>16</v>
      </c>
      <c r="G30" s="16">
        <v>39994</v>
      </c>
      <c r="H30" s="11">
        <v>601</v>
      </c>
      <c r="I30">
        <f t="shared" si="5"/>
        <v>308</v>
      </c>
      <c r="K30" t="s">
        <v>5</v>
      </c>
      <c r="L30">
        <f t="shared" si="0"/>
        <v>2</v>
      </c>
      <c r="M30" s="1">
        <f t="shared" si="1"/>
        <v>39994</v>
      </c>
      <c r="N30" s="1"/>
      <c r="O30" s="20">
        <f t="shared" si="2"/>
        <v>308</v>
      </c>
      <c r="P30" s="19">
        <f t="shared" si="3"/>
        <v>0</v>
      </c>
    </row>
    <row r="31" spans="1:16">
      <c r="A31" s="11" t="s">
        <v>16</v>
      </c>
      <c r="B31" s="16">
        <v>39994</v>
      </c>
      <c r="C31" s="11">
        <v>602</v>
      </c>
      <c r="D31">
        <v>78</v>
      </c>
      <c r="F31" s="11" t="s">
        <v>16</v>
      </c>
      <c r="G31" s="16">
        <v>39994</v>
      </c>
      <c r="H31" s="11">
        <v>602</v>
      </c>
      <c r="I31">
        <f t="shared" si="5"/>
        <v>125</v>
      </c>
      <c r="K31" t="s">
        <v>5</v>
      </c>
      <c r="L31">
        <f t="shared" si="0"/>
        <v>2</v>
      </c>
      <c r="M31" s="1">
        <f t="shared" si="1"/>
        <v>39994</v>
      </c>
      <c r="N31" s="1"/>
      <c r="O31" s="20">
        <f t="shared" si="2"/>
        <v>125</v>
      </c>
      <c r="P31" s="19">
        <f t="shared" si="3"/>
        <v>0</v>
      </c>
    </row>
    <row r="32" spans="1:16">
      <c r="A32" s="11" t="s">
        <v>16</v>
      </c>
      <c r="B32" s="16">
        <v>40025</v>
      </c>
      <c r="C32" s="11">
        <v>101</v>
      </c>
      <c r="D32">
        <v>56</v>
      </c>
      <c r="F32" s="11" t="s">
        <v>16</v>
      </c>
      <c r="G32" s="16">
        <v>40025</v>
      </c>
      <c r="H32" s="11">
        <v>101</v>
      </c>
      <c r="I32">
        <f>D32</f>
        <v>56</v>
      </c>
      <c r="K32" t="s">
        <v>4</v>
      </c>
      <c r="L32">
        <f t="shared" si="0"/>
        <v>3</v>
      </c>
      <c r="M32" s="1">
        <f t="shared" si="1"/>
        <v>40086</v>
      </c>
      <c r="N32" s="1"/>
      <c r="O32" s="20">
        <f t="shared" si="2"/>
        <v>56</v>
      </c>
      <c r="P32" s="19">
        <f t="shared" si="3"/>
        <v>0</v>
      </c>
    </row>
    <row r="33" spans="1:16">
      <c r="A33" s="11" t="s">
        <v>16</v>
      </c>
      <c r="B33" s="16">
        <v>40025</v>
      </c>
      <c r="C33" s="11">
        <v>102</v>
      </c>
      <c r="D33">
        <v>42</v>
      </c>
      <c r="F33" s="11" t="s">
        <v>16</v>
      </c>
      <c r="G33" s="16">
        <v>40025</v>
      </c>
      <c r="H33" s="11">
        <v>102</v>
      </c>
      <c r="I33">
        <f>D33</f>
        <v>42</v>
      </c>
      <c r="K33" t="s">
        <v>4</v>
      </c>
      <c r="L33">
        <f t="shared" si="0"/>
        <v>3</v>
      </c>
      <c r="M33" s="1">
        <f t="shared" si="1"/>
        <v>40086</v>
      </c>
      <c r="N33" s="1"/>
      <c r="O33" s="20">
        <f t="shared" si="2"/>
        <v>42</v>
      </c>
      <c r="P33" s="19">
        <f t="shared" si="3"/>
        <v>0</v>
      </c>
    </row>
    <row r="34" spans="1:16">
      <c r="A34" s="11" t="s">
        <v>16</v>
      </c>
      <c r="B34" s="16">
        <v>40025</v>
      </c>
      <c r="C34" s="11">
        <v>601</v>
      </c>
      <c r="D34">
        <v>9</v>
      </c>
      <c r="F34" s="11" t="s">
        <v>16</v>
      </c>
      <c r="G34" s="16">
        <v>40025</v>
      </c>
      <c r="H34" s="11">
        <v>601</v>
      </c>
      <c r="I34" s="14">
        <f>D34</f>
        <v>9</v>
      </c>
      <c r="K34" t="s">
        <v>5</v>
      </c>
      <c r="L34">
        <f t="shared" si="0"/>
        <v>3</v>
      </c>
      <c r="M34" s="1">
        <f t="shared" si="1"/>
        <v>40086</v>
      </c>
      <c r="N34" s="1"/>
      <c r="O34" s="20">
        <f t="shared" si="2"/>
        <v>9</v>
      </c>
      <c r="P34" s="19">
        <f t="shared" si="3"/>
        <v>0</v>
      </c>
    </row>
    <row r="35" spans="1:16">
      <c r="A35" s="11" t="s">
        <v>16</v>
      </c>
      <c r="B35" s="16">
        <v>40025</v>
      </c>
      <c r="C35" s="11">
        <v>602</v>
      </c>
      <c r="D35">
        <v>653</v>
      </c>
      <c r="F35" s="11" t="s">
        <v>16</v>
      </c>
      <c r="G35" s="16">
        <v>40025</v>
      </c>
      <c r="H35" s="11">
        <v>602</v>
      </c>
      <c r="I35" s="14">
        <f>D35</f>
        <v>653</v>
      </c>
      <c r="K35" t="s">
        <v>5</v>
      </c>
      <c r="L35">
        <f t="shared" si="0"/>
        <v>3</v>
      </c>
      <c r="M35" s="1">
        <f t="shared" si="1"/>
        <v>40086</v>
      </c>
      <c r="N35" s="1"/>
      <c r="O35" s="20">
        <f t="shared" si="2"/>
        <v>653</v>
      </c>
      <c r="P35" s="19">
        <f t="shared" si="3"/>
        <v>0</v>
      </c>
    </row>
    <row r="36" spans="1:16">
      <c r="A36" s="11" t="s">
        <v>16</v>
      </c>
      <c r="B36" s="16">
        <v>40055</v>
      </c>
      <c r="C36" s="11">
        <v>101</v>
      </c>
      <c r="D36">
        <v>213</v>
      </c>
      <c r="F36" s="11" t="s">
        <v>16</v>
      </c>
      <c r="G36" s="16">
        <v>40055</v>
      </c>
      <c r="H36" s="11">
        <v>101</v>
      </c>
      <c r="I36">
        <f t="shared" ref="I36:I43" si="6">I32+D36</f>
        <v>269</v>
      </c>
      <c r="K36" t="s">
        <v>4</v>
      </c>
      <c r="L36">
        <f t="shared" si="0"/>
        <v>3</v>
      </c>
      <c r="M36" s="1">
        <f t="shared" si="1"/>
        <v>40086</v>
      </c>
      <c r="N36" s="1"/>
      <c r="O36" s="20">
        <f t="shared" si="2"/>
        <v>269</v>
      </c>
      <c r="P36" s="19">
        <f t="shared" si="3"/>
        <v>0</v>
      </c>
    </row>
    <row r="37" spans="1:16">
      <c r="A37" s="11" t="s">
        <v>16</v>
      </c>
      <c r="B37" s="16">
        <v>40055</v>
      </c>
      <c r="C37" s="11">
        <v>102</v>
      </c>
      <c r="D37">
        <v>237</v>
      </c>
      <c r="F37" s="11" t="s">
        <v>16</v>
      </c>
      <c r="G37" s="16">
        <v>40055</v>
      </c>
      <c r="H37" s="11">
        <v>102</v>
      </c>
      <c r="I37">
        <f t="shared" si="6"/>
        <v>279</v>
      </c>
      <c r="K37" t="s">
        <v>4</v>
      </c>
      <c r="L37">
        <f t="shared" si="0"/>
        <v>3</v>
      </c>
      <c r="M37" s="1">
        <f t="shared" si="1"/>
        <v>40086</v>
      </c>
      <c r="N37" s="1"/>
      <c r="O37" s="20">
        <f t="shared" si="2"/>
        <v>279</v>
      </c>
      <c r="P37" s="19">
        <f t="shared" si="3"/>
        <v>0</v>
      </c>
    </row>
    <row r="38" spans="1:16">
      <c r="A38" s="11" t="s">
        <v>16</v>
      </c>
      <c r="B38" s="16">
        <v>40055</v>
      </c>
      <c r="C38" s="11">
        <v>601</v>
      </c>
      <c r="D38">
        <v>95</v>
      </c>
      <c r="F38" s="11" t="s">
        <v>16</v>
      </c>
      <c r="G38" s="16">
        <v>40055</v>
      </c>
      <c r="H38" s="11">
        <v>601</v>
      </c>
      <c r="I38">
        <f t="shared" si="6"/>
        <v>104</v>
      </c>
      <c r="K38" t="s">
        <v>5</v>
      </c>
      <c r="L38">
        <f t="shared" si="0"/>
        <v>3</v>
      </c>
      <c r="M38" s="1">
        <f t="shared" si="1"/>
        <v>40086</v>
      </c>
      <c r="N38" s="1"/>
      <c r="O38" s="20">
        <f t="shared" si="2"/>
        <v>104</v>
      </c>
      <c r="P38" s="19">
        <f t="shared" si="3"/>
        <v>0</v>
      </c>
    </row>
    <row r="39" spans="1:16">
      <c r="A39" s="11" t="s">
        <v>16</v>
      </c>
      <c r="B39" s="16">
        <v>40055</v>
      </c>
      <c r="C39" s="11">
        <v>602</v>
      </c>
      <c r="D39">
        <v>42</v>
      </c>
      <c r="F39" s="11" t="s">
        <v>16</v>
      </c>
      <c r="G39" s="16">
        <v>40055</v>
      </c>
      <c r="H39" s="11">
        <v>602</v>
      </c>
      <c r="I39">
        <f t="shared" si="6"/>
        <v>695</v>
      </c>
      <c r="K39" t="s">
        <v>5</v>
      </c>
      <c r="L39">
        <f t="shared" si="0"/>
        <v>3</v>
      </c>
      <c r="M39" s="1">
        <f t="shared" si="1"/>
        <v>40086</v>
      </c>
      <c r="N39" s="1"/>
      <c r="O39" s="20">
        <f t="shared" si="2"/>
        <v>695</v>
      </c>
      <c r="P39" s="19">
        <f t="shared" si="3"/>
        <v>0</v>
      </c>
    </row>
    <row r="40" spans="1:16">
      <c r="A40" s="11" t="s">
        <v>16</v>
      </c>
      <c r="B40" s="16">
        <v>40086</v>
      </c>
      <c r="C40" s="11">
        <v>101</v>
      </c>
      <c r="D40">
        <v>9</v>
      </c>
      <c r="F40" s="11" t="s">
        <v>16</v>
      </c>
      <c r="G40" s="16">
        <v>40086</v>
      </c>
      <c r="H40" s="11">
        <v>101</v>
      </c>
      <c r="I40">
        <f t="shared" si="6"/>
        <v>278</v>
      </c>
      <c r="K40" t="s">
        <v>4</v>
      </c>
      <c r="L40">
        <f t="shared" si="0"/>
        <v>3</v>
      </c>
      <c r="M40" s="1">
        <f t="shared" si="1"/>
        <v>40086</v>
      </c>
      <c r="N40" s="1"/>
      <c r="O40" s="20">
        <f t="shared" si="2"/>
        <v>278</v>
      </c>
      <c r="P40" s="19">
        <f t="shared" si="3"/>
        <v>0</v>
      </c>
    </row>
    <row r="41" spans="1:16">
      <c r="A41" s="11" t="s">
        <v>16</v>
      </c>
      <c r="B41" s="16">
        <v>40086</v>
      </c>
      <c r="C41" s="11">
        <v>102</v>
      </c>
      <c r="D41">
        <v>5</v>
      </c>
      <c r="F41" s="11" t="s">
        <v>16</v>
      </c>
      <c r="G41" s="16">
        <v>40086</v>
      </c>
      <c r="H41" s="11">
        <v>102</v>
      </c>
      <c r="I41">
        <f t="shared" si="6"/>
        <v>284</v>
      </c>
      <c r="K41" t="s">
        <v>4</v>
      </c>
      <c r="L41">
        <f t="shared" si="0"/>
        <v>3</v>
      </c>
      <c r="M41" s="1">
        <f t="shared" si="1"/>
        <v>40086</v>
      </c>
      <c r="N41" s="1"/>
      <c r="O41" s="20">
        <f t="shared" si="2"/>
        <v>284</v>
      </c>
      <c r="P41" s="19">
        <f t="shared" si="3"/>
        <v>0</v>
      </c>
    </row>
    <row r="42" spans="1:16">
      <c r="A42" s="11" t="s">
        <v>16</v>
      </c>
      <c r="B42" s="16">
        <v>40086</v>
      </c>
      <c r="C42" s="11">
        <v>601</v>
      </c>
      <c r="D42">
        <v>46</v>
      </c>
      <c r="F42" s="11" t="s">
        <v>16</v>
      </c>
      <c r="G42" s="16">
        <v>40086</v>
      </c>
      <c r="H42" s="11">
        <v>601</v>
      </c>
      <c r="I42">
        <f t="shared" si="6"/>
        <v>150</v>
      </c>
      <c r="K42" t="s">
        <v>5</v>
      </c>
      <c r="L42">
        <f t="shared" si="0"/>
        <v>3</v>
      </c>
      <c r="M42" s="1">
        <f t="shared" si="1"/>
        <v>40086</v>
      </c>
      <c r="N42" s="1"/>
      <c r="O42" s="20">
        <f t="shared" si="2"/>
        <v>150</v>
      </c>
      <c r="P42" s="19">
        <f t="shared" si="3"/>
        <v>0</v>
      </c>
    </row>
    <row r="43" spans="1:16">
      <c r="A43" s="11" t="s">
        <v>16</v>
      </c>
      <c r="B43" s="16">
        <v>40086</v>
      </c>
      <c r="C43" s="11">
        <v>602</v>
      </c>
      <c r="D43">
        <v>4</v>
      </c>
      <c r="F43" s="11" t="s">
        <v>16</v>
      </c>
      <c r="G43" s="16">
        <v>40086</v>
      </c>
      <c r="H43" s="11">
        <v>602</v>
      </c>
      <c r="I43">
        <f t="shared" si="6"/>
        <v>699</v>
      </c>
      <c r="K43" t="s">
        <v>5</v>
      </c>
      <c r="L43">
        <f t="shared" si="0"/>
        <v>3</v>
      </c>
      <c r="M43" s="1">
        <f t="shared" si="1"/>
        <v>40086</v>
      </c>
      <c r="N43" s="1"/>
      <c r="O43" s="20">
        <f t="shared" si="2"/>
        <v>699</v>
      </c>
      <c r="P43" s="19">
        <f t="shared" si="3"/>
        <v>0</v>
      </c>
    </row>
    <row r="44" spans="1:16">
      <c r="A44" s="11" t="s">
        <v>16</v>
      </c>
      <c r="B44" s="16">
        <v>40117</v>
      </c>
      <c r="C44" s="11">
        <v>101</v>
      </c>
      <c r="D44">
        <v>89</v>
      </c>
      <c r="F44" s="11" t="s">
        <v>16</v>
      </c>
      <c r="G44" s="16">
        <v>40117</v>
      </c>
      <c r="H44" s="11">
        <v>101</v>
      </c>
      <c r="I44">
        <f>D44</f>
        <v>89</v>
      </c>
      <c r="K44" t="s">
        <v>4</v>
      </c>
      <c r="L44">
        <f t="shared" si="0"/>
        <v>4</v>
      </c>
      <c r="M44" s="1" t="str">
        <f t="shared" si="1"/>
        <v>31/12/2009</v>
      </c>
      <c r="N44" s="1"/>
      <c r="O44" s="20">
        <f t="shared" si="2"/>
        <v>89</v>
      </c>
      <c r="P44" s="19">
        <f t="shared" si="3"/>
        <v>0</v>
      </c>
    </row>
    <row r="45" spans="1:16">
      <c r="A45" s="11" t="s">
        <v>16</v>
      </c>
      <c r="B45" s="16">
        <v>40117</v>
      </c>
      <c r="C45" s="11">
        <v>102</v>
      </c>
      <c r="D45">
        <v>2</v>
      </c>
      <c r="F45" s="11" t="s">
        <v>16</v>
      </c>
      <c r="G45" s="16">
        <v>40117</v>
      </c>
      <c r="H45" s="11">
        <v>102</v>
      </c>
      <c r="I45">
        <f>D45</f>
        <v>2</v>
      </c>
      <c r="K45" t="s">
        <v>4</v>
      </c>
      <c r="L45">
        <f t="shared" si="0"/>
        <v>4</v>
      </c>
      <c r="M45" s="1" t="str">
        <f t="shared" si="1"/>
        <v>31/12/2009</v>
      </c>
      <c r="N45" s="1"/>
      <c r="O45" s="20">
        <f t="shared" si="2"/>
        <v>2</v>
      </c>
      <c r="P45" s="19">
        <f t="shared" si="3"/>
        <v>0</v>
      </c>
    </row>
    <row r="46" spans="1:16">
      <c r="A46" s="11" t="s">
        <v>16</v>
      </c>
      <c r="B46" s="16">
        <v>40117</v>
      </c>
      <c r="C46" s="11">
        <v>601</v>
      </c>
      <c r="D46">
        <v>1</v>
      </c>
      <c r="F46" s="11" t="s">
        <v>16</v>
      </c>
      <c r="G46" s="16">
        <v>40117</v>
      </c>
      <c r="H46" s="11">
        <v>601</v>
      </c>
      <c r="I46" s="14">
        <f t="shared" ref="I46:I51" si="7">D46</f>
        <v>1</v>
      </c>
      <c r="K46" t="s">
        <v>5</v>
      </c>
      <c r="L46">
        <f t="shared" si="0"/>
        <v>4</v>
      </c>
      <c r="M46" s="1" t="str">
        <f t="shared" si="1"/>
        <v>31/12/2009</v>
      </c>
      <c r="N46" s="1"/>
      <c r="O46" s="20">
        <f t="shared" si="2"/>
        <v>1</v>
      </c>
      <c r="P46" s="19">
        <f t="shared" si="3"/>
        <v>0</v>
      </c>
    </row>
    <row r="47" spans="1:16">
      <c r="A47" s="11" t="s">
        <v>16</v>
      </c>
      <c r="B47" s="16">
        <v>40117</v>
      </c>
      <c r="C47" s="11">
        <v>602</v>
      </c>
      <c r="D47">
        <v>67</v>
      </c>
      <c r="F47" s="11" t="s">
        <v>16</v>
      </c>
      <c r="G47" s="16">
        <v>40117</v>
      </c>
      <c r="H47" s="11">
        <v>602</v>
      </c>
      <c r="I47" s="14">
        <f t="shared" si="7"/>
        <v>67</v>
      </c>
      <c r="K47" t="s">
        <v>5</v>
      </c>
      <c r="L47">
        <f t="shared" si="0"/>
        <v>4</v>
      </c>
      <c r="M47" s="1" t="str">
        <f t="shared" si="1"/>
        <v>31/12/2009</v>
      </c>
      <c r="N47" s="1"/>
      <c r="O47" s="20">
        <f t="shared" si="2"/>
        <v>67</v>
      </c>
      <c r="P47" s="19">
        <f t="shared" si="3"/>
        <v>0</v>
      </c>
    </row>
    <row r="48" spans="1:16">
      <c r="A48" s="11" t="s">
        <v>17</v>
      </c>
      <c r="B48" s="16">
        <v>39844</v>
      </c>
      <c r="C48" s="11">
        <v>101</v>
      </c>
      <c r="D48">
        <v>56</v>
      </c>
      <c r="F48" s="11" t="s">
        <v>17</v>
      </c>
      <c r="G48" s="16">
        <v>39844</v>
      </c>
      <c r="H48" s="11">
        <v>101</v>
      </c>
      <c r="I48">
        <f t="shared" si="7"/>
        <v>56</v>
      </c>
      <c r="K48" t="s">
        <v>4</v>
      </c>
      <c r="L48">
        <f t="shared" si="0"/>
        <v>1</v>
      </c>
      <c r="M48" s="1">
        <f t="shared" si="1"/>
        <v>39903</v>
      </c>
      <c r="N48" s="1"/>
      <c r="O48" s="20">
        <f t="shared" si="2"/>
        <v>56</v>
      </c>
      <c r="P48" s="19">
        <f t="shared" si="3"/>
        <v>0</v>
      </c>
    </row>
    <row r="49" spans="1:16">
      <c r="A49" s="11" t="s">
        <v>17</v>
      </c>
      <c r="B49" s="16">
        <v>39844</v>
      </c>
      <c r="C49" s="11">
        <v>102</v>
      </c>
      <c r="D49">
        <v>32</v>
      </c>
      <c r="F49" s="11" t="s">
        <v>17</v>
      </c>
      <c r="G49" s="16">
        <v>39844</v>
      </c>
      <c r="H49" s="11">
        <v>102</v>
      </c>
      <c r="I49">
        <f t="shared" si="7"/>
        <v>32</v>
      </c>
      <c r="K49" t="s">
        <v>4</v>
      </c>
      <c r="L49">
        <f t="shared" si="0"/>
        <v>1</v>
      </c>
      <c r="M49" s="1">
        <f t="shared" si="1"/>
        <v>39903</v>
      </c>
      <c r="N49" s="1"/>
      <c r="O49" s="20">
        <f t="shared" si="2"/>
        <v>32</v>
      </c>
      <c r="P49" s="19">
        <f t="shared" si="3"/>
        <v>0</v>
      </c>
    </row>
    <row r="50" spans="1:16">
      <c r="A50" s="11" t="s">
        <v>17</v>
      </c>
      <c r="B50" s="16">
        <v>39844</v>
      </c>
      <c r="C50" s="11">
        <v>601</v>
      </c>
      <c r="D50">
        <v>235</v>
      </c>
      <c r="F50" s="11" t="s">
        <v>17</v>
      </c>
      <c r="G50" s="16">
        <v>39844</v>
      </c>
      <c r="H50" s="11">
        <v>601</v>
      </c>
      <c r="I50" s="14">
        <f t="shared" si="7"/>
        <v>235</v>
      </c>
      <c r="K50" t="s">
        <v>5</v>
      </c>
      <c r="L50">
        <f t="shared" si="0"/>
        <v>1</v>
      </c>
      <c r="M50" s="1">
        <f t="shared" si="1"/>
        <v>39903</v>
      </c>
      <c r="N50" s="1"/>
      <c r="O50" s="20">
        <f t="shared" si="2"/>
        <v>235</v>
      </c>
      <c r="P50" s="19">
        <f t="shared" si="3"/>
        <v>0</v>
      </c>
    </row>
    <row r="51" spans="1:16">
      <c r="A51" s="11" t="s">
        <v>17</v>
      </c>
      <c r="B51" s="16">
        <v>39844</v>
      </c>
      <c r="C51" s="11">
        <v>602</v>
      </c>
      <c r="D51">
        <v>56</v>
      </c>
      <c r="F51" s="11" t="s">
        <v>17</v>
      </c>
      <c r="G51" s="16">
        <v>39844</v>
      </c>
      <c r="H51" s="11">
        <v>602</v>
      </c>
      <c r="I51" s="14">
        <f t="shared" si="7"/>
        <v>56</v>
      </c>
      <c r="K51" t="s">
        <v>5</v>
      </c>
      <c r="L51">
        <f t="shared" si="0"/>
        <v>1</v>
      </c>
      <c r="M51" s="1">
        <f t="shared" si="1"/>
        <v>39903</v>
      </c>
      <c r="N51" s="1"/>
      <c r="O51" s="20">
        <f t="shared" si="2"/>
        <v>56</v>
      </c>
      <c r="P51" s="19">
        <f t="shared" si="3"/>
        <v>0</v>
      </c>
    </row>
    <row r="52" spans="1:16">
      <c r="A52" s="11" t="s">
        <v>17</v>
      </c>
      <c r="B52" s="16">
        <v>39872</v>
      </c>
      <c r="C52" s="11">
        <v>101</v>
      </c>
      <c r="D52">
        <v>78</v>
      </c>
      <c r="F52" s="11" t="s">
        <v>17</v>
      </c>
      <c r="G52" s="16">
        <v>39872</v>
      </c>
      <c r="H52" s="11">
        <v>101</v>
      </c>
      <c r="I52">
        <f t="shared" ref="I52:I53" si="8">I48+D52</f>
        <v>134</v>
      </c>
      <c r="K52" t="s">
        <v>4</v>
      </c>
      <c r="L52">
        <f t="shared" si="0"/>
        <v>1</v>
      </c>
      <c r="M52" s="1">
        <f t="shared" si="1"/>
        <v>39903</v>
      </c>
      <c r="N52" s="1"/>
      <c r="O52" s="20">
        <f t="shared" si="2"/>
        <v>134</v>
      </c>
      <c r="P52" s="19">
        <f t="shared" si="3"/>
        <v>0</v>
      </c>
    </row>
    <row r="53" spans="1:16">
      <c r="A53" s="11" t="s">
        <v>17</v>
      </c>
      <c r="B53" s="16">
        <v>39872</v>
      </c>
      <c r="C53" s="11">
        <v>102</v>
      </c>
      <c r="D53">
        <v>90</v>
      </c>
      <c r="F53" s="11" t="s">
        <v>17</v>
      </c>
      <c r="G53" s="16">
        <v>39872</v>
      </c>
      <c r="H53" s="11">
        <v>102</v>
      </c>
      <c r="I53">
        <f t="shared" si="8"/>
        <v>122</v>
      </c>
      <c r="K53" t="s">
        <v>4</v>
      </c>
      <c r="L53">
        <f t="shared" si="0"/>
        <v>1</v>
      </c>
      <c r="M53" s="1">
        <f t="shared" si="1"/>
        <v>39903</v>
      </c>
      <c r="N53" s="1"/>
      <c r="O53" s="20">
        <f t="shared" si="2"/>
        <v>122</v>
      </c>
      <c r="P53" s="19">
        <f t="shared" si="3"/>
        <v>0</v>
      </c>
    </row>
    <row r="54" spans="1:16">
      <c r="A54" s="11" t="s">
        <v>17</v>
      </c>
      <c r="B54" s="16">
        <v>39872</v>
      </c>
      <c r="C54" s="11">
        <v>601</v>
      </c>
      <c r="D54">
        <v>32</v>
      </c>
      <c r="F54" s="11" t="s">
        <v>17</v>
      </c>
      <c r="G54" s="16">
        <v>39872</v>
      </c>
      <c r="H54" s="11">
        <v>601</v>
      </c>
      <c r="I54">
        <f t="shared" ref="I54:I59" si="9">I50+D54</f>
        <v>267</v>
      </c>
      <c r="K54" t="s">
        <v>5</v>
      </c>
      <c r="L54">
        <f t="shared" si="0"/>
        <v>1</v>
      </c>
      <c r="M54" s="1">
        <f t="shared" si="1"/>
        <v>39903</v>
      </c>
      <c r="N54" s="1"/>
      <c r="O54" s="20">
        <f t="shared" si="2"/>
        <v>267</v>
      </c>
      <c r="P54" s="19">
        <f t="shared" si="3"/>
        <v>0</v>
      </c>
    </row>
    <row r="55" spans="1:16">
      <c r="A55" s="11" t="s">
        <v>17</v>
      </c>
      <c r="B55" s="16">
        <v>39872</v>
      </c>
      <c r="C55" s="11">
        <v>602</v>
      </c>
      <c r="D55">
        <v>12</v>
      </c>
      <c r="F55" s="11" t="s">
        <v>17</v>
      </c>
      <c r="G55" s="16">
        <v>39872</v>
      </c>
      <c r="H55" s="11">
        <v>602</v>
      </c>
      <c r="I55">
        <f t="shared" si="9"/>
        <v>68</v>
      </c>
      <c r="K55" t="s">
        <v>5</v>
      </c>
      <c r="L55">
        <f t="shared" si="0"/>
        <v>1</v>
      </c>
      <c r="M55" s="1">
        <f t="shared" si="1"/>
        <v>39903</v>
      </c>
      <c r="N55" s="1"/>
      <c r="O55" s="20">
        <f t="shared" si="2"/>
        <v>68</v>
      </c>
      <c r="P55" s="19">
        <f t="shared" si="3"/>
        <v>0</v>
      </c>
    </row>
    <row r="56" spans="1:16">
      <c r="A56" s="11" t="s">
        <v>17</v>
      </c>
      <c r="B56" s="16">
        <v>39903</v>
      </c>
      <c r="C56" s="11">
        <v>101</v>
      </c>
      <c r="D56">
        <v>45</v>
      </c>
      <c r="F56" s="11" t="s">
        <v>17</v>
      </c>
      <c r="G56" s="16">
        <v>39903</v>
      </c>
      <c r="H56" s="11">
        <v>101</v>
      </c>
      <c r="I56">
        <f t="shared" si="9"/>
        <v>179</v>
      </c>
      <c r="K56" t="s">
        <v>4</v>
      </c>
      <c r="L56">
        <f t="shared" si="0"/>
        <v>1</v>
      </c>
      <c r="M56" s="1">
        <f t="shared" si="1"/>
        <v>39903</v>
      </c>
      <c r="N56" s="1"/>
      <c r="O56" s="20">
        <f t="shared" si="2"/>
        <v>179</v>
      </c>
      <c r="P56" s="19">
        <f t="shared" si="3"/>
        <v>0</v>
      </c>
    </row>
    <row r="57" spans="1:16">
      <c r="A57" s="11" t="s">
        <v>17</v>
      </c>
      <c r="B57" s="16">
        <v>39903</v>
      </c>
      <c r="C57" s="11">
        <v>102</v>
      </c>
      <c r="D57">
        <v>67</v>
      </c>
      <c r="F57" s="11" t="s">
        <v>17</v>
      </c>
      <c r="G57" s="16">
        <v>39903</v>
      </c>
      <c r="H57" s="11">
        <v>102</v>
      </c>
      <c r="I57">
        <f t="shared" si="9"/>
        <v>189</v>
      </c>
      <c r="K57" t="s">
        <v>4</v>
      </c>
      <c r="L57">
        <f t="shared" si="0"/>
        <v>1</v>
      </c>
      <c r="M57" s="1">
        <f t="shared" si="1"/>
        <v>39903</v>
      </c>
      <c r="N57" s="1"/>
      <c r="O57" s="20">
        <f t="shared" si="2"/>
        <v>189</v>
      </c>
      <c r="P57" s="19">
        <f t="shared" si="3"/>
        <v>0</v>
      </c>
    </row>
    <row r="58" spans="1:16">
      <c r="A58" s="11" t="s">
        <v>17</v>
      </c>
      <c r="B58" s="16">
        <v>39903</v>
      </c>
      <c r="C58" s="11">
        <v>601</v>
      </c>
      <c r="D58">
        <v>321</v>
      </c>
      <c r="F58" s="11" t="s">
        <v>17</v>
      </c>
      <c r="G58" s="16">
        <v>39903</v>
      </c>
      <c r="H58" s="11">
        <v>601</v>
      </c>
      <c r="I58">
        <f t="shared" si="9"/>
        <v>588</v>
      </c>
      <c r="K58" t="s">
        <v>5</v>
      </c>
      <c r="L58">
        <f t="shared" si="0"/>
        <v>1</v>
      </c>
      <c r="M58" s="1">
        <f t="shared" si="1"/>
        <v>39903</v>
      </c>
      <c r="N58" s="1"/>
      <c r="O58" s="20">
        <f t="shared" si="2"/>
        <v>588</v>
      </c>
      <c r="P58" s="19">
        <f t="shared" si="3"/>
        <v>0</v>
      </c>
    </row>
    <row r="59" spans="1:16">
      <c r="A59" s="11" t="s">
        <v>17</v>
      </c>
      <c r="B59" s="16">
        <v>39903</v>
      </c>
      <c r="C59" s="11">
        <v>602</v>
      </c>
      <c r="D59">
        <v>34</v>
      </c>
      <c r="F59" s="11" t="s">
        <v>17</v>
      </c>
      <c r="G59" s="16">
        <v>39903</v>
      </c>
      <c r="H59" s="11">
        <v>602</v>
      </c>
      <c r="I59">
        <f t="shared" si="9"/>
        <v>102</v>
      </c>
      <c r="K59" t="s">
        <v>5</v>
      </c>
      <c r="L59">
        <f t="shared" si="0"/>
        <v>1</v>
      </c>
      <c r="M59" s="1">
        <f t="shared" si="1"/>
        <v>39903</v>
      </c>
      <c r="N59" s="1"/>
      <c r="O59" s="20">
        <f t="shared" si="2"/>
        <v>102</v>
      </c>
      <c r="P59" s="19">
        <f t="shared" si="3"/>
        <v>0</v>
      </c>
    </row>
    <row r="60" spans="1:16">
      <c r="A60" s="11" t="s">
        <v>17</v>
      </c>
      <c r="B60" s="16">
        <v>39933</v>
      </c>
      <c r="C60" s="11">
        <v>101</v>
      </c>
      <c r="D60">
        <v>65</v>
      </c>
      <c r="F60" s="11" t="s">
        <v>17</v>
      </c>
      <c r="G60" s="16">
        <v>39933</v>
      </c>
      <c r="H60" s="11">
        <v>101</v>
      </c>
      <c r="I60">
        <f>D60</f>
        <v>65</v>
      </c>
      <c r="K60" t="s">
        <v>4</v>
      </c>
      <c r="L60">
        <f t="shared" si="0"/>
        <v>2</v>
      </c>
      <c r="M60" s="1">
        <f t="shared" si="1"/>
        <v>39994</v>
      </c>
      <c r="N60" s="1"/>
      <c r="O60" s="20">
        <f t="shared" si="2"/>
        <v>65</v>
      </c>
      <c r="P60" s="19">
        <f t="shared" si="3"/>
        <v>0</v>
      </c>
    </row>
    <row r="61" spans="1:16">
      <c r="A61" s="11" t="s">
        <v>17</v>
      </c>
      <c r="B61" s="16">
        <v>39933</v>
      </c>
      <c r="C61" s="11">
        <v>102</v>
      </c>
      <c r="D61">
        <v>42</v>
      </c>
      <c r="F61" s="11" t="s">
        <v>17</v>
      </c>
      <c r="G61" s="16">
        <v>39933</v>
      </c>
      <c r="H61" s="11">
        <v>102</v>
      </c>
      <c r="I61">
        <f>D61</f>
        <v>42</v>
      </c>
      <c r="K61" t="s">
        <v>4</v>
      </c>
      <c r="L61">
        <f t="shared" si="0"/>
        <v>2</v>
      </c>
      <c r="M61" s="1">
        <f t="shared" si="1"/>
        <v>39994</v>
      </c>
      <c r="N61" s="1"/>
      <c r="O61" s="20">
        <f t="shared" si="2"/>
        <v>42</v>
      </c>
      <c r="P61" s="19">
        <f t="shared" si="3"/>
        <v>0</v>
      </c>
    </row>
    <row r="62" spans="1:16">
      <c r="A62" s="11" t="s">
        <v>17</v>
      </c>
      <c r="B62" s="16">
        <v>39933</v>
      </c>
      <c r="C62" s="11">
        <v>601</v>
      </c>
      <c r="D62">
        <v>18</v>
      </c>
      <c r="F62" s="11" t="s">
        <v>17</v>
      </c>
      <c r="G62" s="16">
        <v>39933</v>
      </c>
      <c r="H62" s="11">
        <v>601</v>
      </c>
      <c r="I62" s="14">
        <f>D62</f>
        <v>18</v>
      </c>
      <c r="K62" t="s">
        <v>5</v>
      </c>
      <c r="L62">
        <f t="shared" si="0"/>
        <v>2</v>
      </c>
      <c r="M62" s="1">
        <f t="shared" si="1"/>
        <v>39994</v>
      </c>
      <c r="N62" s="1"/>
      <c r="O62" s="20">
        <f t="shared" si="2"/>
        <v>18</v>
      </c>
      <c r="P62" s="19">
        <f t="shared" si="3"/>
        <v>0</v>
      </c>
    </row>
    <row r="63" spans="1:16">
      <c r="A63" s="11" t="s">
        <v>17</v>
      </c>
      <c r="B63" s="16">
        <v>39933</v>
      </c>
      <c r="C63" s="11">
        <v>602</v>
      </c>
      <c r="D63">
        <v>42</v>
      </c>
      <c r="F63" s="11" t="s">
        <v>17</v>
      </c>
      <c r="G63" s="16">
        <v>39933</v>
      </c>
      <c r="H63" s="11">
        <v>602</v>
      </c>
      <c r="I63" s="14">
        <f>D63</f>
        <v>42</v>
      </c>
      <c r="K63" t="s">
        <v>5</v>
      </c>
      <c r="L63">
        <f t="shared" si="0"/>
        <v>2</v>
      </c>
      <c r="M63" s="1">
        <f t="shared" si="1"/>
        <v>39994</v>
      </c>
      <c r="N63" s="1"/>
      <c r="O63" s="20">
        <f t="shared" si="2"/>
        <v>42</v>
      </c>
      <c r="P63" s="19">
        <f t="shared" si="3"/>
        <v>0</v>
      </c>
    </row>
    <row r="64" spans="1:16">
      <c r="A64" s="11" t="s">
        <v>17</v>
      </c>
      <c r="B64" s="16">
        <v>39964</v>
      </c>
      <c r="C64" s="11">
        <v>101</v>
      </c>
      <c r="D64">
        <v>39</v>
      </c>
      <c r="F64" s="11" t="s">
        <v>17</v>
      </c>
      <c r="G64" s="16">
        <v>39964</v>
      </c>
      <c r="H64" s="11">
        <v>101</v>
      </c>
      <c r="I64">
        <f t="shared" ref="I64:I65" si="10">I60+D64</f>
        <v>104</v>
      </c>
      <c r="K64" t="s">
        <v>4</v>
      </c>
      <c r="L64">
        <f t="shared" si="0"/>
        <v>2</v>
      </c>
      <c r="M64" s="1">
        <f t="shared" si="1"/>
        <v>39994</v>
      </c>
      <c r="N64" s="1"/>
      <c r="O64" s="20">
        <f t="shared" si="2"/>
        <v>104</v>
      </c>
      <c r="P64" s="19">
        <f t="shared" si="3"/>
        <v>0</v>
      </c>
    </row>
    <row r="65" spans="1:16">
      <c r="A65" s="11" t="s">
        <v>17</v>
      </c>
      <c r="B65" s="16">
        <v>39964</v>
      </c>
      <c r="C65" s="11">
        <v>102</v>
      </c>
      <c r="D65">
        <v>50</v>
      </c>
      <c r="F65" s="11" t="s">
        <v>17</v>
      </c>
      <c r="G65" s="16">
        <v>39964</v>
      </c>
      <c r="H65" s="11">
        <v>102</v>
      </c>
      <c r="I65">
        <f t="shared" si="10"/>
        <v>92</v>
      </c>
      <c r="K65" t="s">
        <v>4</v>
      </c>
      <c r="L65">
        <f t="shared" si="0"/>
        <v>2</v>
      </c>
      <c r="M65" s="1">
        <f t="shared" si="1"/>
        <v>39994</v>
      </c>
      <c r="N65" s="1"/>
      <c r="O65" s="20">
        <f t="shared" si="2"/>
        <v>92</v>
      </c>
      <c r="P65" s="19">
        <f t="shared" si="3"/>
        <v>0</v>
      </c>
    </row>
    <row r="66" spans="1:16">
      <c r="A66" s="11" t="s">
        <v>17</v>
      </c>
      <c r="B66" s="16">
        <v>39964</v>
      </c>
      <c r="C66" s="11">
        <v>601</v>
      </c>
      <c r="D66">
        <v>42</v>
      </c>
      <c r="F66" s="11" t="s">
        <v>17</v>
      </c>
      <c r="G66" s="16">
        <v>39964</v>
      </c>
      <c r="H66" s="11">
        <v>601</v>
      </c>
      <c r="I66">
        <f>I62+D66</f>
        <v>60</v>
      </c>
      <c r="K66" t="s">
        <v>5</v>
      </c>
      <c r="L66">
        <f t="shared" si="0"/>
        <v>2</v>
      </c>
      <c r="M66" s="1">
        <f t="shared" si="1"/>
        <v>39994</v>
      </c>
      <c r="N66" s="1"/>
      <c r="O66" s="20">
        <f t="shared" si="2"/>
        <v>60</v>
      </c>
      <c r="P66" s="19">
        <f t="shared" si="3"/>
        <v>0</v>
      </c>
    </row>
    <row r="67" spans="1:16">
      <c r="A67" s="11" t="s">
        <v>17</v>
      </c>
      <c r="B67" s="16">
        <v>39964</v>
      </c>
      <c r="C67" s="11">
        <v>602</v>
      </c>
      <c r="D67">
        <v>135</v>
      </c>
      <c r="F67" s="11" t="s">
        <v>17</v>
      </c>
      <c r="G67" s="16">
        <v>39964</v>
      </c>
      <c r="H67" s="11">
        <v>602</v>
      </c>
      <c r="I67">
        <f>I63+D67</f>
        <v>177</v>
      </c>
      <c r="K67" t="s">
        <v>5</v>
      </c>
      <c r="L67">
        <f t="shared" si="0"/>
        <v>2</v>
      </c>
      <c r="M67" s="1">
        <f t="shared" si="1"/>
        <v>39994</v>
      </c>
      <c r="N67" s="1"/>
      <c r="O67" s="20">
        <f t="shared" si="2"/>
        <v>177</v>
      </c>
      <c r="P67" s="19">
        <f t="shared" si="3"/>
        <v>0</v>
      </c>
    </row>
    <row r="68" spans="1:16">
      <c r="A68" s="11" t="s">
        <v>17</v>
      </c>
      <c r="B68" s="16">
        <v>39994</v>
      </c>
      <c r="C68" s="11">
        <v>101</v>
      </c>
      <c r="D68">
        <v>49</v>
      </c>
      <c r="F68" s="11" t="s">
        <v>17</v>
      </c>
      <c r="G68" s="16">
        <v>39994</v>
      </c>
      <c r="H68" s="11">
        <v>101</v>
      </c>
      <c r="I68">
        <f t="shared" ref="I68:I69" si="11">I64+D68</f>
        <v>153</v>
      </c>
      <c r="K68" t="s">
        <v>4</v>
      </c>
      <c r="L68">
        <f t="shared" si="0"/>
        <v>2</v>
      </c>
      <c r="M68" s="1">
        <f t="shared" si="1"/>
        <v>39994</v>
      </c>
      <c r="N68" s="1"/>
      <c r="O68" s="20">
        <f t="shared" si="2"/>
        <v>153</v>
      </c>
      <c r="P68" s="19">
        <f t="shared" si="3"/>
        <v>0</v>
      </c>
    </row>
    <row r="69" spans="1:16">
      <c r="A69" s="11" t="s">
        <v>17</v>
      </c>
      <c r="B69" s="16">
        <v>39994</v>
      </c>
      <c r="C69" s="11">
        <v>102</v>
      </c>
      <c r="D69">
        <v>42</v>
      </c>
      <c r="F69" s="11" t="s">
        <v>17</v>
      </c>
      <c r="G69" s="16">
        <v>39994</v>
      </c>
      <c r="H69" s="11">
        <v>102</v>
      </c>
      <c r="I69">
        <f t="shared" si="11"/>
        <v>134</v>
      </c>
      <c r="K69" t="s">
        <v>4</v>
      </c>
      <c r="L69">
        <f t="shared" si="0"/>
        <v>2</v>
      </c>
      <c r="M69" s="1">
        <f t="shared" si="1"/>
        <v>39994</v>
      </c>
      <c r="N69" s="1"/>
      <c r="O69" s="20">
        <f t="shared" si="2"/>
        <v>134</v>
      </c>
      <c r="P69" s="19">
        <f t="shared" si="3"/>
        <v>0</v>
      </c>
    </row>
    <row r="70" spans="1:16">
      <c r="A70" s="11" t="s">
        <v>17</v>
      </c>
      <c r="B70" s="16">
        <v>39994</v>
      </c>
      <c r="C70" s="11">
        <v>601</v>
      </c>
      <c r="D70">
        <v>57</v>
      </c>
      <c r="F70" s="11" t="s">
        <v>17</v>
      </c>
      <c r="G70" s="16">
        <v>39994</v>
      </c>
      <c r="H70" s="11">
        <v>601</v>
      </c>
      <c r="I70">
        <f>I66+D70</f>
        <v>117</v>
      </c>
      <c r="K70" t="s">
        <v>5</v>
      </c>
      <c r="L70">
        <f t="shared" si="0"/>
        <v>2</v>
      </c>
      <c r="M70" s="1">
        <f t="shared" si="1"/>
        <v>39994</v>
      </c>
      <c r="N70" s="1"/>
      <c r="O70" s="20">
        <f t="shared" si="2"/>
        <v>117</v>
      </c>
      <c r="P70" s="19">
        <f t="shared" si="3"/>
        <v>0</v>
      </c>
    </row>
    <row r="71" spans="1:16">
      <c r="A71" s="11" t="s">
        <v>17</v>
      </c>
      <c r="B71" s="16">
        <v>39994</v>
      </c>
      <c r="C71" s="11">
        <v>602</v>
      </c>
      <c r="D71">
        <v>61</v>
      </c>
      <c r="F71" s="11" t="s">
        <v>17</v>
      </c>
      <c r="G71" s="16">
        <v>39994</v>
      </c>
      <c r="H71" s="11">
        <v>602</v>
      </c>
      <c r="I71">
        <f>I67+D71</f>
        <v>238</v>
      </c>
      <c r="K71" t="s">
        <v>5</v>
      </c>
      <c r="L71">
        <f t="shared" si="0"/>
        <v>2</v>
      </c>
      <c r="M71" s="1">
        <f t="shared" si="1"/>
        <v>39994</v>
      </c>
      <c r="N71" s="1"/>
      <c r="O71" s="20">
        <f t="shared" si="2"/>
        <v>238</v>
      </c>
      <c r="P71" s="19">
        <f t="shared" si="3"/>
        <v>0</v>
      </c>
    </row>
    <row r="72" spans="1:16">
      <c r="A72" s="11" t="s">
        <v>17</v>
      </c>
      <c r="B72" s="16">
        <v>40025</v>
      </c>
      <c r="C72" s="11">
        <v>101</v>
      </c>
      <c r="D72">
        <v>38</v>
      </c>
      <c r="F72" s="11" t="s">
        <v>17</v>
      </c>
      <c r="G72" s="16">
        <v>40025</v>
      </c>
      <c r="H72" s="11">
        <v>101</v>
      </c>
      <c r="I72">
        <f>D72</f>
        <v>38</v>
      </c>
      <c r="K72" t="s">
        <v>4</v>
      </c>
      <c r="L72">
        <f t="shared" si="0"/>
        <v>3</v>
      </c>
      <c r="M72" s="1">
        <f t="shared" si="1"/>
        <v>40086</v>
      </c>
      <c r="N72" s="1"/>
      <c r="O72" s="20">
        <f t="shared" si="2"/>
        <v>38</v>
      </c>
      <c r="P72" s="19">
        <f t="shared" si="3"/>
        <v>0</v>
      </c>
    </row>
    <row r="73" spans="1:16">
      <c r="A73" s="11" t="s">
        <v>17</v>
      </c>
      <c r="B73" s="16">
        <v>40025</v>
      </c>
      <c r="C73" s="11">
        <v>102</v>
      </c>
      <c r="D73">
        <v>35</v>
      </c>
      <c r="F73" s="11" t="s">
        <v>17</v>
      </c>
      <c r="G73" s="16">
        <v>40025</v>
      </c>
      <c r="H73" s="11">
        <v>102</v>
      </c>
      <c r="I73">
        <f>D73</f>
        <v>35</v>
      </c>
      <c r="K73" t="s">
        <v>4</v>
      </c>
      <c r="L73">
        <f t="shared" ref="L73:L87" si="12">IF(G73&lt;=$C$1,1,IF(G73&lt;=$C$2,2,IF(G73&lt;=$C$3,3,4)))</f>
        <v>3</v>
      </c>
      <c r="M73" s="1">
        <f t="shared" ref="M73:M87" si="13">IF(G73&lt;=$C$1,$C$1,IF(G73&lt;=$C$2,$C$2,IF(G73&lt;=$C$3,$C$3,"31/12/2009")))</f>
        <v>40086</v>
      </c>
      <c r="N73" s="1"/>
      <c r="O73" s="20">
        <f t="shared" ref="O73:O87" si="14">SUMPRODUCT(($F$8:$F$87=F73)*($H$8:$H$87=H73)*($G$8:$G$87&lt;=G73)*($L$8:$L$87=L73)*$D$8:$D$87)</f>
        <v>35</v>
      </c>
      <c r="P73" s="19">
        <f t="shared" ref="P73:P87" si="15">I73-O73</f>
        <v>0</v>
      </c>
    </row>
    <row r="74" spans="1:16">
      <c r="A74" s="11" t="s">
        <v>17</v>
      </c>
      <c r="B74" s="16">
        <v>40025</v>
      </c>
      <c r="C74" s="11">
        <v>601</v>
      </c>
      <c r="D74">
        <v>65</v>
      </c>
      <c r="F74" s="11" t="s">
        <v>17</v>
      </c>
      <c r="G74" s="16">
        <v>40025</v>
      </c>
      <c r="H74" s="11">
        <v>601</v>
      </c>
      <c r="I74" s="14">
        <f>D74</f>
        <v>65</v>
      </c>
      <c r="K74" t="s">
        <v>5</v>
      </c>
      <c r="L74">
        <f t="shared" si="12"/>
        <v>3</v>
      </c>
      <c r="M74" s="1">
        <f t="shared" si="13"/>
        <v>40086</v>
      </c>
      <c r="N74" s="1"/>
      <c r="O74" s="20">
        <f t="shared" si="14"/>
        <v>65</v>
      </c>
      <c r="P74" s="19">
        <f t="shared" si="15"/>
        <v>0</v>
      </c>
    </row>
    <row r="75" spans="1:16">
      <c r="A75" s="11" t="s">
        <v>17</v>
      </c>
      <c r="B75" s="16">
        <v>40025</v>
      </c>
      <c r="C75" s="11">
        <v>602</v>
      </c>
      <c r="D75">
        <v>81</v>
      </c>
      <c r="F75" s="11" t="s">
        <v>17</v>
      </c>
      <c r="G75" s="16">
        <v>40025</v>
      </c>
      <c r="H75" s="11">
        <v>602</v>
      </c>
      <c r="I75" s="14">
        <f>D75</f>
        <v>81</v>
      </c>
      <c r="K75" t="s">
        <v>5</v>
      </c>
      <c r="L75">
        <f t="shared" si="12"/>
        <v>3</v>
      </c>
      <c r="M75" s="1">
        <f t="shared" si="13"/>
        <v>40086</v>
      </c>
      <c r="N75" s="1"/>
      <c r="O75" s="20">
        <f t="shared" si="14"/>
        <v>81</v>
      </c>
      <c r="P75" s="19">
        <f t="shared" si="15"/>
        <v>0</v>
      </c>
    </row>
    <row r="76" spans="1:16">
      <c r="A76" s="11" t="s">
        <v>17</v>
      </c>
      <c r="B76" s="16">
        <v>40055</v>
      </c>
      <c r="C76" s="11">
        <v>101</v>
      </c>
      <c r="D76">
        <v>32</v>
      </c>
      <c r="F76" s="11" t="s">
        <v>17</v>
      </c>
      <c r="G76" s="16">
        <v>40055</v>
      </c>
      <c r="H76" s="11">
        <v>101</v>
      </c>
      <c r="I76">
        <f t="shared" ref="I76:I77" si="16">I72+D76</f>
        <v>70</v>
      </c>
      <c r="K76" t="s">
        <v>4</v>
      </c>
      <c r="L76">
        <f t="shared" si="12"/>
        <v>3</v>
      </c>
      <c r="M76" s="1">
        <f t="shared" si="13"/>
        <v>40086</v>
      </c>
      <c r="N76" s="1"/>
      <c r="O76" s="20">
        <f t="shared" si="14"/>
        <v>70</v>
      </c>
      <c r="P76" s="19">
        <f t="shared" si="15"/>
        <v>0</v>
      </c>
    </row>
    <row r="77" spans="1:16">
      <c r="A77" s="11" t="s">
        <v>17</v>
      </c>
      <c r="B77" s="16">
        <v>40055</v>
      </c>
      <c r="C77" s="11">
        <v>102</v>
      </c>
      <c r="D77">
        <v>27</v>
      </c>
      <c r="F77" s="11" t="s">
        <v>17</v>
      </c>
      <c r="G77" s="16">
        <v>40055</v>
      </c>
      <c r="H77" s="11">
        <v>102</v>
      </c>
      <c r="I77">
        <f t="shared" si="16"/>
        <v>62</v>
      </c>
      <c r="K77" t="s">
        <v>4</v>
      </c>
      <c r="L77">
        <f t="shared" si="12"/>
        <v>3</v>
      </c>
      <c r="M77" s="1">
        <f t="shared" si="13"/>
        <v>40086</v>
      </c>
      <c r="N77" s="1"/>
      <c r="O77" s="20">
        <f t="shared" si="14"/>
        <v>62</v>
      </c>
      <c r="P77" s="19">
        <f t="shared" si="15"/>
        <v>0</v>
      </c>
    </row>
    <row r="78" spans="1:16">
      <c r="A78" s="11" t="s">
        <v>17</v>
      </c>
      <c r="B78" s="16">
        <v>40055</v>
      </c>
      <c r="C78" s="11">
        <v>601</v>
      </c>
      <c r="D78">
        <v>3</v>
      </c>
      <c r="F78" s="11" t="s">
        <v>17</v>
      </c>
      <c r="G78" s="16">
        <v>40055</v>
      </c>
      <c r="H78" s="11">
        <v>601</v>
      </c>
      <c r="I78">
        <f>I74+D78</f>
        <v>68</v>
      </c>
      <c r="K78" t="s">
        <v>5</v>
      </c>
      <c r="L78">
        <f t="shared" si="12"/>
        <v>3</v>
      </c>
      <c r="M78" s="1">
        <f t="shared" si="13"/>
        <v>40086</v>
      </c>
      <c r="N78" s="1"/>
      <c r="O78" s="20">
        <f t="shared" si="14"/>
        <v>68</v>
      </c>
      <c r="P78" s="19">
        <f t="shared" si="15"/>
        <v>0</v>
      </c>
    </row>
    <row r="79" spans="1:16">
      <c r="A79" s="11" t="s">
        <v>17</v>
      </c>
      <c r="B79" s="16">
        <v>40055</v>
      </c>
      <c r="C79" s="11">
        <v>602</v>
      </c>
      <c r="D79">
        <v>46</v>
      </c>
      <c r="F79" s="11" t="s">
        <v>17</v>
      </c>
      <c r="G79" s="16">
        <v>40055</v>
      </c>
      <c r="H79" s="11">
        <v>602</v>
      </c>
      <c r="I79">
        <f>I75+D79</f>
        <v>127</v>
      </c>
      <c r="K79" t="s">
        <v>5</v>
      </c>
      <c r="L79">
        <f t="shared" si="12"/>
        <v>3</v>
      </c>
      <c r="M79" s="1">
        <f t="shared" si="13"/>
        <v>40086</v>
      </c>
      <c r="N79" s="1"/>
      <c r="O79" s="20">
        <f t="shared" si="14"/>
        <v>127</v>
      </c>
      <c r="P79" s="19">
        <f t="shared" si="15"/>
        <v>0</v>
      </c>
    </row>
    <row r="80" spans="1:16">
      <c r="A80" s="11" t="s">
        <v>17</v>
      </c>
      <c r="B80" s="16">
        <v>40086</v>
      </c>
      <c r="C80" s="11">
        <v>101</v>
      </c>
      <c r="D80">
        <v>7</v>
      </c>
      <c r="F80" s="11" t="s">
        <v>17</v>
      </c>
      <c r="G80" s="16">
        <v>40086</v>
      </c>
      <c r="H80" s="11">
        <v>101</v>
      </c>
      <c r="I80">
        <f t="shared" ref="I80:I81" si="17">I76+D80</f>
        <v>77</v>
      </c>
      <c r="K80" t="s">
        <v>4</v>
      </c>
      <c r="L80">
        <f t="shared" si="12"/>
        <v>3</v>
      </c>
      <c r="M80" s="1">
        <f t="shared" si="13"/>
        <v>40086</v>
      </c>
      <c r="N80" s="1"/>
      <c r="O80" s="20">
        <f t="shared" si="14"/>
        <v>77</v>
      </c>
      <c r="P80" s="19">
        <f t="shared" si="15"/>
        <v>0</v>
      </c>
    </row>
    <row r="81" spans="1:16">
      <c r="A81" s="11" t="s">
        <v>17</v>
      </c>
      <c r="B81" s="16">
        <v>40086</v>
      </c>
      <c r="C81" s="11">
        <v>102</v>
      </c>
      <c r="D81">
        <v>2</v>
      </c>
      <c r="F81" s="11" t="s">
        <v>17</v>
      </c>
      <c r="G81" s="16">
        <v>40086</v>
      </c>
      <c r="H81" s="11">
        <v>102</v>
      </c>
      <c r="I81">
        <f t="shared" si="17"/>
        <v>64</v>
      </c>
      <c r="K81" t="s">
        <v>4</v>
      </c>
      <c r="L81">
        <f t="shared" si="12"/>
        <v>3</v>
      </c>
      <c r="M81" s="1">
        <f t="shared" si="13"/>
        <v>40086</v>
      </c>
      <c r="N81" s="1"/>
      <c r="O81" s="20">
        <f t="shared" si="14"/>
        <v>64</v>
      </c>
      <c r="P81" s="19">
        <f t="shared" si="15"/>
        <v>0</v>
      </c>
    </row>
    <row r="82" spans="1:16">
      <c r="A82" s="11" t="s">
        <v>17</v>
      </c>
      <c r="B82" s="16">
        <v>40086</v>
      </c>
      <c r="C82" s="11">
        <v>601</v>
      </c>
      <c r="D82">
        <v>4</v>
      </c>
      <c r="F82" s="11" t="s">
        <v>17</v>
      </c>
      <c r="G82" s="16">
        <v>40086</v>
      </c>
      <c r="H82" s="11">
        <v>601</v>
      </c>
      <c r="I82">
        <f>I78+D82</f>
        <v>72</v>
      </c>
      <c r="K82" t="s">
        <v>5</v>
      </c>
      <c r="L82">
        <f t="shared" si="12"/>
        <v>3</v>
      </c>
      <c r="M82" s="1">
        <f t="shared" si="13"/>
        <v>40086</v>
      </c>
      <c r="N82" s="1"/>
      <c r="O82" s="20">
        <f t="shared" si="14"/>
        <v>72</v>
      </c>
      <c r="P82" s="19">
        <f t="shared" si="15"/>
        <v>0</v>
      </c>
    </row>
    <row r="83" spans="1:16">
      <c r="A83" s="11" t="s">
        <v>17</v>
      </c>
      <c r="B83" s="16">
        <v>40086</v>
      </c>
      <c r="C83" s="11">
        <v>602</v>
      </c>
      <c r="D83">
        <v>7</v>
      </c>
      <c r="F83" s="11" t="s">
        <v>17</v>
      </c>
      <c r="G83" s="16">
        <v>40086</v>
      </c>
      <c r="H83" s="11">
        <v>602</v>
      </c>
      <c r="I83">
        <f>I79+D83</f>
        <v>134</v>
      </c>
      <c r="K83" t="s">
        <v>5</v>
      </c>
      <c r="L83">
        <f t="shared" si="12"/>
        <v>3</v>
      </c>
      <c r="M83" s="1">
        <f t="shared" si="13"/>
        <v>40086</v>
      </c>
      <c r="N83" s="1"/>
      <c r="O83" s="20">
        <f t="shared" si="14"/>
        <v>134</v>
      </c>
      <c r="P83" s="19">
        <f t="shared" si="15"/>
        <v>0</v>
      </c>
    </row>
    <row r="84" spans="1:16">
      <c r="A84" s="11" t="s">
        <v>17</v>
      </c>
      <c r="B84" s="16">
        <v>40117</v>
      </c>
      <c r="C84" s="11">
        <v>101</v>
      </c>
      <c r="D84">
        <v>89</v>
      </c>
      <c r="F84" s="11" t="s">
        <v>17</v>
      </c>
      <c r="G84" s="16">
        <v>40117</v>
      </c>
      <c r="H84" s="11">
        <v>101</v>
      </c>
      <c r="I84">
        <f>D84</f>
        <v>89</v>
      </c>
      <c r="K84" t="s">
        <v>4</v>
      </c>
      <c r="L84">
        <f t="shared" si="12"/>
        <v>4</v>
      </c>
      <c r="M84" s="1" t="str">
        <f t="shared" si="13"/>
        <v>31/12/2009</v>
      </c>
      <c r="N84" s="1"/>
      <c r="O84" s="20">
        <f t="shared" si="14"/>
        <v>89</v>
      </c>
      <c r="P84" s="19">
        <f t="shared" si="15"/>
        <v>0</v>
      </c>
    </row>
    <row r="85" spans="1:16">
      <c r="A85" s="11" t="s">
        <v>17</v>
      </c>
      <c r="B85" s="16">
        <v>40117</v>
      </c>
      <c r="C85" s="11">
        <v>102</v>
      </c>
      <c r="D85">
        <v>23</v>
      </c>
      <c r="F85" s="11" t="s">
        <v>17</v>
      </c>
      <c r="G85" s="16">
        <v>40117</v>
      </c>
      <c r="H85" s="11">
        <v>102</v>
      </c>
      <c r="I85">
        <f>D85</f>
        <v>23</v>
      </c>
      <c r="K85" t="s">
        <v>4</v>
      </c>
      <c r="L85">
        <f t="shared" si="12"/>
        <v>4</v>
      </c>
      <c r="M85" s="1" t="str">
        <f t="shared" si="13"/>
        <v>31/12/2009</v>
      </c>
      <c r="N85" s="1"/>
      <c r="O85" s="20">
        <f t="shared" si="14"/>
        <v>23</v>
      </c>
      <c r="P85" s="19">
        <f t="shared" si="15"/>
        <v>0</v>
      </c>
    </row>
    <row r="86" spans="1:16">
      <c r="A86" s="11" t="s">
        <v>17</v>
      </c>
      <c r="B86" s="16">
        <v>40117</v>
      </c>
      <c r="C86" s="11">
        <v>601</v>
      </c>
      <c r="D86">
        <v>42</v>
      </c>
      <c r="F86" s="11" t="s">
        <v>17</v>
      </c>
      <c r="G86" s="16">
        <v>40117</v>
      </c>
      <c r="H86" s="11">
        <v>601</v>
      </c>
      <c r="I86" s="14">
        <f>D86</f>
        <v>42</v>
      </c>
      <c r="K86" t="s">
        <v>5</v>
      </c>
      <c r="L86">
        <f t="shared" si="12"/>
        <v>4</v>
      </c>
      <c r="M86" s="1" t="str">
        <f t="shared" si="13"/>
        <v>31/12/2009</v>
      </c>
      <c r="N86" s="1"/>
      <c r="O86" s="20">
        <f t="shared" si="14"/>
        <v>42</v>
      </c>
      <c r="P86" s="19">
        <f t="shared" si="15"/>
        <v>0</v>
      </c>
    </row>
    <row r="87" spans="1:16">
      <c r="A87" s="11" t="s">
        <v>17</v>
      </c>
      <c r="B87" s="16">
        <v>40117</v>
      </c>
      <c r="C87" s="11">
        <v>602</v>
      </c>
      <c r="D87">
        <v>35</v>
      </c>
      <c r="F87" s="11" t="s">
        <v>17</v>
      </c>
      <c r="G87" s="16">
        <v>40117</v>
      </c>
      <c r="H87" s="11">
        <v>602</v>
      </c>
      <c r="I87" s="14">
        <f>D87</f>
        <v>35</v>
      </c>
      <c r="K87" t="s">
        <v>5</v>
      </c>
      <c r="L87">
        <f t="shared" si="12"/>
        <v>4</v>
      </c>
      <c r="M87" s="1" t="str">
        <f t="shared" si="13"/>
        <v>31/12/2009</v>
      </c>
      <c r="N87" s="1"/>
      <c r="O87" s="20">
        <f t="shared" si="14"/>
        <v>35</v>
      </c>
      <c r="P87" s="19">
        <f t="shared" si="15"/>
        <v>0</v>
      </c>
    </row>
    <row r="89" spans="1:16">
      <c r="M89" s="1"/>
    </row>
  </sheetData>
  <mergeCells count="2">
    <mergeCell ref="A6:D6"/>
    <mergeCell ref="F6:I6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1"/>
  <dimension ref="A1:S25"/>
  <sheetViews>
    <sheetView zoomScale="80" zoomScaleNormal="80" workbookViewId="0">
      <selection activeCell="F26" sqref="F26"/>
    </sheetView>
  </sheetViews>
  <sheetFormatPr baseColWidth="10" defaultRowHeight="15"/>
  <cols>
    <col min="10" max="10" width="13.140625" bestFit="1" customWidth="1"/>
  </cols>
  <sheetData>
    <row r="1" spans="1:19">
      <c r="A1" s="10" t="s">
        <v>8</v>
      </c>
      <c r="B1" s="10"/>
      <c r="C1" s="10"/>
      <c r="E1" s="10" t="s">
        <v>9</v>
      </c>
    </row>
    <row r="2" spans="1:19">
      <c r="A2" s="10" t="s">
        <v>1</v>
      </c>
      <c r="B2" s="10" t="s">
        <v>0</v>
      </c>
      <c r="C2" s="10" t="s">
        <v>10</v>
      </c>
      <c r="E2" s="10" t="s">
        <v>1</v>
      </c>
      <c r="F2" s="10" t="s">
        <v>0</v>
      </c>
      <c r="G2" s="10" t="s">
        <v>11</v>
      </c>
      <c r="I2" s="10" t="s">
        <v>3</v>
      </c>
      <c r="J2" s="10" t="s">
        <v>6</v>
      </c>
      <c r="K2" s="10" t="s">
        <v>7</v>
      </c>
      <c r="L2" s="10" t="s">
        <v>12</v>
      </c>
      <c r="M2" s="10"/>
      <c r="N2" s="10" t="s">
        <v>13</v>
      </c>
      <c r="O2" s="10" t="s">
        <v>14</v>
      </c>
    </row>
    <row r="3" spans="1:19">
      <c r="A3" s="2">
        <v>39844</v>
      </c>
      <c r="B3" s="3">
        <v>101</v>
      </c>
      <c r="C3">
        <v>11</v>
      </c>
      <c r="E3" s="2">
        <v>39844</v>
      </c>
      <c r="F3" s="3">
        <v>101</v>
      </c>
      <c r="G3" s="11">
        <f>C3</f>
        <v>11</v>
      </c>
      <c r="I3" t="s">
        <v>4</v>
      </c>
      <c r="J3">
        <f>IF(E3&lt;$C$25,1,2)</f>
        <v>1</v>
      </c>
      <c r="K3" t="b">
        <v>1</v>
      </c>
      <c r="L3" s="1">
        <v>39903</v>
      </c>
      <c r="M3" s="1" t="str">
        <f>IF(OR(E3=$L$3,E3=$L$11),"RESET","")</f>
        <v/>
      </c>
      <c r="N3" s="14">
        <f>IF(AND(I3="CR",M3="RESET"),SUMPRODUCT(($B$3:$B$22=F3)*($A$3:$A$22&gt;L3)*($A$3:$A$22&lt;=E3)*$C$3:$C$22),SUMPRODUCT(($B$3:$B$22=F3)*($A$3:$A$22&lt;=E3)*$C$3:$C$22))</f>
        <v>11</v>
      </c>
      <c r="O3" s="14">
        <f>G3-N3</f>
        <v>0</v>
      </c>
      <c r="P3">
        <f>IF(AND(LEFT(B3,1)="6",A3&gt;$L$3),SUMPRODUCT(($B$3:$B$22=B3)*($A$3:$A$22&gt;$L$3)*($A$3:$A$22&lt;=A3)*$C$3:$C$22),SUMPRODUCT(($B$3:$B$22=B3)*($A$3:$A$22&lt;=A3)*$C$3:$C$22))</f>
        <v>11</v>
      </c>
      <c r="Q3">
        <f t="shared" ref="Q3:Q16" si="0">SUMPRODUCT(($B$3:$B$22=B3)*($A$3:$A$22&gt;$L$3)*($A$3:$A$22&lt;=A3)*$C$3:$C$22)</f>
        <v>0</v>
      </c>
      <c r="R3">
        <f>SUMPRODUCT(($B$3:$B$22=F3)*($A$3:$A$22&lt;=E3)*$C$3:$C$22)</f>
        <v>11</v>
      </c>
      <c r="S3" t="b">
        <f>IF(AND(LEFT(B3,1)="6",A3&gt;$L$3),TRUE,FALSE)</f>
        <v>0</v>
      </c>
    </row>
    <row r="4" spans="1:19">
      <c r="A4" s="2">
        <v>39844</v>
      </c>
      <c r="B4" s="3">
        <v>102</v>
      </c>
      <c r="C4">
        <v>12</v>
      </c>
      <c r="E4" s="2">
        <v>39844</v>
      </c>
      <c r="F4" s="3">
        <v>102</v>
      </c>
      <c r="G4" s="11">
        <f>C4</f>
        <v>12</v>
      </c>
      <c r="I4" t="s">
        <v>4</v>
      </c>
      <c r="J4">
        <f t="shared" ref="J4:J18" si="1">IF(E4&lt;$C$25,1,2)</f>
        <v>1</v>
      </c>
      <c r="K4" t="b">
        <f>IF(J4=J3,TRUE,FALSE)</f>
        <v>1</v>
      </c>
      <c r="L4" s="1">
        <v>39903</v>
      </c>
      <c r="M4" s="1" t="str">
        <f t="shared" ref="M4:M22" si="2">IF(OR(E4=$L$3,E4=$L$11),"RESET","")</f>
        <v/>
      </c>
      <c r="N4" s="14">
        <f t="shared" ref="N4:N22" si="3">IF(AND(I4="CR",M4="RESET"),SUMPRODUCT(($B$3:$B$22=F4)*($A$3:$A$22&gt;L4)*($A$3:$A$22&lt;=E4)*$C$3:$C$22),SUMPRODUCT(($B$3:$B$22=F4)*($A$3:$A$22&lt;=E4)*$C$3:$C$22))</f>
        <v>12</v>
      </c>
      <c r="O4" s="14">
        <f t="shared" ref="O4:O22" si="4">G4-N4</f>
        <v>0</v>
      </c>
      <c r="P4">
        <f t="shared" ref="P4:P22" si="5">IF(AND(LEFT(B4,1)="6",A4&gt;$L$3),SUMPRODUCT(($B$3:$B$22=B4)*($A$3:$A$22&gt;$L$3)*($A$3:$A$22&lt;=A4)*$C$3:$C$22),SUMPRODUCT(($B$3:$B$22=B4)*($A$3:$A$22&lt;=A4)*$C$3:$C$22))</f>
        <v>12</v>
      </c>
      <c r="Q4">
        <f t="shared" si="0"/>
        <v>0</v>
      </c>
      <c r="R4">
        <f t="shared" ref="R4:R22" si="6">SUMPRODUCT(($B$3:$B$22=F4)*($A$3:$A$22&lt;=E4)*$C$3:$C$22)</f>
        <v>12</v>
      </c>
      <c r="S4" t="b">
        <f t="shared" ref="S4:S22" si="7">IF(AND(LEFT(B4,1)="6",A4&gt;$L$3),TRUE,FALSE)</f>
        <v>0</v>
      </c>
    </row>
    <row r="5" spans="1:19">
      <c r="A5" s="2">
        <v>39844</v>
      </c>
      <c r="B5" s="3">
        <v>601</v>
      </c>
      <c r="C5">
        <v>27</v>
      </c>
      <c r="E5" s="2">
        <v>39844</v>
      </c>
      <c r="F5" s="3">
        <v>601</v>
      </c>
      <c r="G5" s="11">
        <f>C5</f>
        <v>27</v>
      </c>
      <c r="I5" t="s">
        <v>5</v>
      </c>
      <c r="J5">
        <f t="shared" si="1"/>
        <v>1</v>
      </c>
      <c r="K5" t="b">
        <f t="shared" ref="K5:K18" si="8">IF(J5=J4,TRUE,FALSE)</f>
        <v>1</v>
      </c>
      <c r="L5" s="1">
        <v>39903</v>
      </c>
      <c r="M5" s="1" t="str">
        <f t="shared" si="2"/>
        <v/>
      </c>
      <c r="N5" s="14">
        <f t="shared" si="3"/>
        <v>27</v>
      </c>
      <c r="O5" s="14">
        <f t="shared" si="4"/>
        <v>0</v>
      </c>
      <c r="P5">
        <f t="shared" si="5"/>
        <v>27</v>
      </c>
      <c r="Q5">
        <f t="shared" si="0"/>
        <v>0</v>
      </c>
      <c r="R5">
        <f t="shared" si="6"/>
        <v>27</v>
      </c>
      <c r="S5" t="b">
        <f t="shared" si="7"/>
        <v>0</v>
      </c>
    </row>
    <row r="6" spans="1:19">
      <c r="A6" s="2">
        <v>39844</v>
      </c>
      <c r="B6" s="3">
        <v>602</v>
      </c>
      <c r="C6">
        <v>35</v>
      </c>
      <c r="E6" s="2">
        <v>39844</v>
      </c>
      <c r="F6" s="3">
        <v>602</v>
      </c>
      <c r="G6" s="11">
        <f>C6</f>
        <v>35</v>
      </c>
      <c r="I6" t="s">
        <v>5</v>
      </c>
      <c r="J6">
        <f t="shared" si="1"/>
        <v>1</v>
      </c>
      <c r="K6" t="b">
        <f t="shared" si="8"/>
        <v>1</v>
      </c>
      <c r="L6" s="1">
        <v>39903</v>
      </c>
      <c r="M6" s="1" t="str">
        <f t="shared" si="2"/>
        <v/>
      </c>
      <c r="N6" s="14">
        <f t="shared" si="3"/>
        <v>35</v>
      </c>
      <c r="O6" s="14">
        <f t="shared" si="4"/>
        <v>0</v>
      </c>
      <c r="P6">
        <f t="shared" si="5"/>
        <v>35</v>
      </c>
      <c r="Q6">
        <f t="shared" si="0"/>
        <v>0</v>
      </c>
      <c r="R6">
        <f t="shared" si="6"/>
        <v>35</v>
      </c>
      <c r="S6" t="b">
        <f t="shared" si="7"/>
        <v>0</v>
      </c>
    </row>
    <row r="7" spans="1:19">
      <c r="A7" s="4">
        <v>39872</v>
      </c>
      <c r="B7" s="5">
        <v>101</v>
      </c>
      <c r="C7">
        <v>23</v>
      </c>
      <c r="E7" s="4">
        <v>39872</v>
      </c>
      <c r="F7" s="5">
        <v>101</v>
      </c>
      <c r="G7" s="11">
        <f t="shared" ref="G7:G16" si="9">G3+C7</f>
        <v>34</v>
      </c>
      <c r="I7" t="s">
        <v>4</v>
      </c>
      <c r="J7">
        <f t="shared" si="1"/>
        <v>1</v>
      </c>
      <c r="K7" t="b">
        <f t="shared" si="8"/>
        <v>1</v>
      </c>
      <c r="L7" s="1">
        <v>39903</v>
      </c>
      <c r="M7" s="1" t="str">
        <f t="shared" si="2"/>
        <v/>
      </c>
      <c r="N7" s="14">
        <f t="shared" si="3"/>
        <v>34</v>
      </c>
      <c r="O7" s="14">
        <f t="shared" si="4"/>
        <v>0</v>
      </c>
      <c r="P7">
        <f t="shared" si="5"/>
        <v>34</v>
      </c>
      <c r="Q7">
        <f t="shared" si="0"/>
        <v>0</v>
      </c>
      <c r="R7">
        <f t="shared" si="6"/>
        <v>34</v>
      </c>
      <c r="S7" t="b">
        <f t="shared" si="7"/>
        <v>0</v>
      </c>
    </row>
    <row r="8" spans="1:19">
      <c r="A8" s="4">
        <v>39872</v>
      </c>
      <c r="B8" s="5">
        <v>102</v>
      </c>
      <c r="C8">
        <v>46</v>
      </c>
      <c r="E8" s="4">
        <v>39872</v>
      </c>
      <c r="F8" s="5">
        <v>102</v>
      </c>
      <c r="G8" s="11">
        <f t="shared" si="9"/>
        <v>58</v>
      </c>
      <c r="I8" t="s">
        <v>4</v>
      </c>
      <c r="J8">
        <f t="shared" si="1"/>
        <v>1</v>
      </c>
      <c r="K8" t="b">
        <f t="shared" si="8"/>
        <v>1</v>
      </c>
      <c r="L8" s="1">
        <v>39903</v>
      </c>
      <c r="M8" s="1" t="str">
        <f t="shared" si="2"/>
        <v/>
      </c>
      <c r="N8" s="14">
        <f t="shared" si="3"/>
        <v>58</v>
      </c>
      <c r="O8" s="14">
        <f t="shared" si="4"/>
        <v>0</v>
      </c>
      <c r="P8">
        <f t="shared" si="5"/>
        <v>58</v>
      </c>
      <c r="Q8">
        <f t="shared" si="0"/>
        <v>0</v>
      </c>
      <c r="R8">
        <f t="shared" si="6"/>
        <v>58</v>
      </c>
      <c r="S8" t="b">
        <f t="shared" si="7"/>
        <v>0</v>
      </c>
    </row>
    <row r="9" spans="1:19">
      <c r="A9" s="4">
        <v>39872</v>
      </c>
      <c r="B9" s="5">
        <v>601</v>
      </c>
      <c r="C9">
        <v>78</v>
      </c>
      <c r="E9" s="4">
        <v>39872</v>
      </c>
      <c r="F9" s="5">
        <v>601</v>
      </c>
      <c r="G9" s="11">
        <f t="shared" si="9"/>
        <v>105</v>
      </c>
      <c r="I9" t="s">
        <v>5</v>
      </c>
      <c r="J9">
        <f t="shared" si="1"/>
        <v>1</v>
      </c>
      <c r="K9" t="b">
        <f t="shared" si="8"/>
        <v>1</v>
      </c>
      <c r="L9" s="1">
        <v>39903</v>
      </c>
      <c r="M9" s="1" t="str">
        <f t="shared" si="2"/>
        <v/>
      </c>
      <c r="N9" s="14">
        <f t="shared" si="3"/>
        <v>105</v>
      </c>
      <c r="O9" s="14">
        <f t="shared" si="4"/>
        <v>0</v>
      </c>
      <c r="P9">
        <f t="shared" si="5"/>
        <v>105</v>
      </c>
      <c r="Q9">
        <f t="shared" si="0"/>
        <v>0</v>
      </c>
      <c r="R9">
        <f t="shared" si="6"/>
        <v>105</v>
      </c>
      <c r="S9" t="b">
        <f t="shared" si="7"/>
        <v>0</v>
      </c>
    </row>
    <row r="10" spans="1:19">
      <c r="A10" s="4">
        <v>39872</v>
      </c>
      <c r="B10" s="5">
        <v>602</v>
      </c>
      <c r="C10">
        <v>21</v>
      </c>
      <c r="E10" s="4">
        <v>39872</v>
      </c>
      <c r="F10" s="5">
        <v>602</v>
      </c>
      <c r="G10" s="11">
        <f t="shared" si="9"/>
        <v>56</v>
      </c>
      <c r="I10" t="s">
        <v>5</v>
      </c>
      <c r="J10">
        <f t="shared" si="1"/>
        <v>1</v>
      </c>
      <c r="K10" t="b">
        <f t="shared" si="8"/>
        <v>1</v>
      </c>
      <c r="L10" s="1">
        <v>39903</v>
      </c>
      <c r="M10" s="1" t="str">
        <f t="shared" si="2"/>
        <v/>
      </c>
      <c r="N10" s="14">
        <f t="shared" si="3"/>
        <v>56</v>
      </c>
      <c r="O10" s="14">
        <f t="shared" si="4"/>
        <v>0</v>
      </c>
      <c r="P10">
        <f t="shared" si="5"/>
        <v>56</v>
      </c>
      <c r="Q10">
        <f t="shared" si="0"/>
        <v>0</v>
      </c>
      <c r="R10">
        <f t="shared" si="6"/>
        <v>56</v>
      </c>
      <c r="S10" t="b">
        <f t="shared" si="7"/>
        <v>0</v>
      </c>
    </row>
    <row r="11" spans="1:19">
      <c r="A11" s="6">
        <v>39903</v>
      </c>
      <c r="B11" s="7">
        <v>101</v>
      </c>
      <c r="C11">
        <v>34</v>
      </c>
      <c r="E11" s="6">
        <v>39903</v>
      </c>
      <c r="F11" s="7">
        <v>101</v>
      </c>
      <c r="G11" s="11">
        <f t="shared" si="9"/>
        <v>68</v>
      </c>
      <c r="I11" t="s">
        <v>4</v>
      </c>
      <c r="J11">
        <f t="shared" si="1"/>
        <v>2</v>
      </c>
      <c r="K11" t="b">
        <f t="shared" si="8"/>
        <v>0</v>
      </c>
      <c r="L11" s="1">
        <v>40268</v>
      </c>
      <c r="M11" s="1" t="str">
        <f t="shared" si="2"/>
        <v>RESET</v>
      </c>
      <c r="N11" s="14">
        <f t="shared" si="3"/>
        <v>68</v>
      </c>
      <c r="O11" s="14">
        <f t="shared" si="4"/>
        <v>0</v>
      </c>
      <c r="P11">
        <f t="shared" si="5"/>
        <v>68</v>
      </c>
      <c r="Q11">
        <f t="shared" si="0"/>
        <v>0</v>
      </c>
      <c r="R11">
        <f t="shared" si="6"/>
        <v>68</v>
      </c>
      <c r="S11" t="b">
        <f t="shared" si="7"/>
        <v>0</v>
      </c>
    </row>
    <row r="12" spans="1:19">
      <c r="A12" s="6">
        <v>39903</v>
      </c>
      <c r="B12" s="7">
        <v>102</v>
      </c>
      <c r="C12">
        <v>25</v>
      </c>
      <c r="E12" s="6">
        <v>39903</v>
      </c>
      <c r="F12" s="7">
        <v>102</v>
      </c>
      <c r="G12" s="11">
        <f t="shared" si="9"/>
        <v>83</v>
      </c>
      <c r="I12" t="s">
        <v>4</v>
      </c>
      <c r="J12">
        <f t="shared" si="1"/>
        <v>2</v>
      </c>
      <c r="K12" t="b">
        <f t="shared" si="8"/>
        <v>1</v>
      </c>
      <c r="L12" s="1">
        <v>40268</v>
      </c>
      <c r="M12" s="1" t="str">
        <f t="shared" si="2"/>
        <v>RESET</v>
      </c>
      <c r="N12" s="14">
        <f t="shared" si="3"/>
        <v>83</v>
      </c>
      <c r="O12" s="14">
        <f t="shared" si="4"/>
        <v>0</v>
      </c>
      <c r="P12">
        <f t="shared" si="5"/>
        <v>83</v>
      </c>
      <c r="Q12">
        <f t="shared" si="0"/>
        <v>0</v>
      </c>
      <c r="R12">
        <f t="shared" si="6"/>
        <v>83</v>
      </c>
      <c r="S12" t="b">
        <f t="shared" si="7"/>
        <v>0</v>
      </c>
    </row>
    <row r="13" spans="1:19">
      <c r="A13" s="6">
        <v>39903</v>
      </c>
      <c r="B13" s="7">
        <v>601</v>
      </c>
      <c r="C13">
        <v>98</v>
      </c>
      <c r="E13" s="6">
        <v>39903</v>
      </c>
      <c r="F13" s="7">
        <v>601</v>
      </c>
      <c r="G13" s="11">
        <f t="shared" si="9"/>
        <v>203</v>
      </c>
      <c r="I13" t="s">
        <v>5</v>
      </c>
      <c r="J13">
        <f t="shared" si="1"/>
        <v>2</v>
      </c>
      <c r="K13" t="b">
        <f t="shared" si="8"/>
        <v>1</v>
      </c>
      <c r="L13" s="1">
        <v>40268</v>
      </c>
      <c r="M13" s="1" t="str">
        <f t="shared" si="2"/>
        <v>RESET</v>
      </c>
      <c r="N13" s="14">
        <f t="shared" si="3"/>
        <v>0</v>
      </c>
      <c r="O13" s="14">
        <f t="shared" si="4"/>
        <v>203</v>
      </c>
      <c r="P13">
        <f t="shared" si="5"/>
        <v>203</v>
      </c>
      <c r="Q13">
        <f t="shared" si="0"/>
        <v>0</v>
      </c>
      <c r="R13">
        <f t="shared" si="6"/>
        <v>203</v>
      </c>
      <c r="S13" t="b">
        <f t="shared" si="7"/>
        <v>0</v>
      </c>
    </row>
    <row r="14" spans="1:19">
      <c r="A14" s="6">
        <v>39903</v>
      </c>
      <c r="B14" s="7">
        <v>602</v>
      </c>
      <c r="C14">
        <v>67</v>
      </c>
      <c r="E14" s="6">
        <v>39903</v>
      </c>
      <c r="F14" s="7">
        <v>602</v>
      </c>
      <c r="G14" s="11">
        <f t="shared" si="9"/>
        <v>123</v>
      </c>
      <c r="I14" t="s">
        <v>5</v>
      </c>
      <c r="J14">
        <f t="shared" si="1"/>
        <v>2</v>
      </c>
      <c r="K14" t="b">
        <f t="shared" si="8"/>
        <v>1</v>
      </c>
      <c r="L14" s="1">
        <v>40268</v>
      </c>
      <c r="M14" s="1" t="str">
        <f t="shared" si="2"/>
        <v>RESET</v>
      </c>
      <c r="N14" s="14">
        <f t="shared" si="3"/>
        <v>0</v>
      </c>
      <c r="O14" s="14">
        <f t="shared" si="4"/>
        <v>123</v>
      </c>
      <c r="P14">
        <f t="shared" si="5"/>
        <v>123</v>
      </c>
      <c r="Q14">
        <f t="shared" si="0"/>
        <v>0</v>
      </c>
      <c r="R14">
        <f t="shared" si="6"/>
        <v>123</v>
      </c>
      <c r="S14" t="b">
        <f t="shared" si="7"/>
        <v>0</v>
      </c>
    </row>
    <row r="15" spans="1:19">
      <c r="A15" s="8">
        <v>39933</v>
      </c>
      <c r="B15" s="9">
        <v>101</v>
      </c>
      <c r="C15">
        <v>35</v>
      </c>
      <c r="E15" s="8">
        <v>39933</v>
      </c>
      <c r="F15" s="9">
        <v>101</v>
      </c>
      <c r="G15" s="11">
        <f t="shared" si="9"/>
        <v>103</v>
      </c>
      <c r="I15" t="s">
        <v>4</v>
      </c>
      <c r="J15">
        <f t="shared" si="1"/>
        <v>2</v>
      </c>
      <c r="K15" t="b">
        <f t="shared" si="8"/>
        <v>1</v>
      </c>
      <c r="L15" s="1">
        <v>40268</v>
      </c>
      <c r="M15" s="1" t="str">
        <f t="shared" si="2"/>
        <v/>
      </c>
      <c r="N15" s="14">
        <f t="shared" si="3"/>
        <v>103</v>
      </c>
      <c r="O15" s="14">
        <f t="shared" si="4"/>
        <v>0</v>
      </c>
      <c r="P15">
        <f t="shared" si="5"/>
        <v>103</v>
      </c>
      <c r="Q15">
        <f t="shared" si="0"/>
        <v>35</v>
      </c>
      <c r="R15">
        <f t="shared" si="6"/>
        <v>103</v>
      </c>
      <c r="S15" t="b">
        <f t="shared" si="7"/>
        <v>0</v>
      </c>
    </row>
    <row r="16" spans="1:19">
      <c r="A16" s="8">
        <v>39933</v>
      </c>
      <c r="B16" s="9">
        <v>102</v>
      </c>
      <c r="C16">
        <v>21</v>
      </c>
      <c r="E16" s="8">
        <v>39933</v>
      </c>
      <c r="F16" s="9">
        <v>102</v>
      </c>
      <c r="G16" s="11">
        <f t="shared" si="9"/>
        <v>104</v>
      </c>
      <c r="I16" t="s">
        <v>4</v>
      </c>
      <c r="J16">
        <f t="shared" si="1"/>
        <v>2</v>
      </c>
      <c r="K16" t="b">
        <f t="shared" si="8"/>
        <v>1</v>
      </c>
      <c r="L16" s="1">
        <v>40268</v>
      </c>
      <c r="M16" s="1" t="str">
        <f t="shared" si="2"/>
        <v/>
      </c>
      <c r="N16" s="14">
        <f t="shared" si="3"/>
        <v>104</v>
      </c>
      <c r="O16" s="14">
        <f t="shared" si="4"/>
        <v>0</v>
      </c>
      <c r="P16">
        <f t="shared" si="5"/>
        <v>104</v>
      </c>
      <c r="Q16">
        <f t="shared" si="0"/>
        <v>21</v>
      </c>
      <c r="R16">
        <f t="shared" si="6"/>
        <v>104</v>
      </c>
      <c r="S16" t="b">
        <f t="shared" si="7"/>
        <v>0</v>
      </c>
    </row>
    <row r="17" spans="1:19">
      <c r="A17" s="8">
        <v>39933</v>
      </c>
      <c r="B17" s="9">
        <v>601</v>
      </c>
      <c r="C17">
        <v>235</v>
      </c>
      <c r="E17" s="8">
        <v>39933</v>
      </c>
      <c r="F17" s="9">
        <v>601</v>
      </c>
      <c r="G17" s="15">
        <f>C17</f>
        <v>235</v>
      </c>
      <c r="I17" t="s">
        <v>5</v>
      </c>
      <c r="J17">
        <f t="shared" si="1"/>
        <v>2</v>
      </c>
      <c r="K17" t="b">
        <f t="shared" si="8"/>
        <v>1</v>
      </c>
      <c r="L17" s="1">
        <v>40268</v>
      </c>
      <c r="M17" s="1" t="str">
        <f t="shared" si="2"/>
        <v/>
      </c>
      <c r="N17" s="14">
        <f t="shared" si="3"/>
        <v>438</v>
      </c>
      <c r="O17" s="14">
        <f t="shared" si="4"/>
        <v>-203</v>
      </c>
      <c r="P17">
        <f>IF(AND(LEFT(B17,1)="6",A17&gt;$L$3),SUMPRODUCT(($B$3:$B$22=B17)*($A$3:$A$22&gt;$L$3)*($A$3:$A$22&lt;=A17)*$C$3:$C$22),SUMPRODUCT(($B$3:$B$22=B17)*($A$3:$A$22&lt;=A17)*$C$3:$C$22))</f>
        <v>235</v>
      </c>
      <c r="Q17" s="14">
        <f>SUMPRODUCT(($B$3:$B$22=B17)*($A$3:$A$22&gt;$L$3)*($A$3:$A$22&lt;=A17)*$C$3:$C$22)</f>
        <v>235</v>
      </c>
      <c r="R17">
        <f t="shared" si="6"/>
        <v>438</v>
      </c>
      <c r="S17" t="b">
        <f t="shared" si="7"/>
        <v>1</v>
      </c>
    </row>
    <row r="18" spans="1:19">
      <c r="A18" s="8">
        <v>39933</v>
      </c>
      <c r="B18" s="9">
        <v>602</v>
      </c>
      <c r="C18">
        <v>43</v>
      </c>
      <c r="E18" s="8">
        <v>39933</v>
      </c>
      <c r="F18" s="9">
        <v>602</v>
      </c>
      <c r="G18" s="15">
        <f>C18</f>
        <v>43</v>
      </c>
      <c r="I18" t="s">
        <v>5</v>
      </c>
      <c r="J18">
        <f t="shared" si="1"/>
        <v>2</v>
      </c>
      <c r="K18" t="b">
        <f t="shared" si="8"/>
        <v>1</v>
      </c>
      <c r="L18" s="1">
        <v>40268</v>
      </c>
      <c r="M18" s="1" t="str">
        <f t="shared" si="2"/>
        <v/>
      </c>
      <c r="N18" s="14">
        <f t="shared" si="3"/>
        <v>166</v>
      </c>
      <c r="O18" s="14">
        <f t="shared" si="4"/>
        <v>-123</v>
      </c>
      <c r="P18">
        <f t="shared" si="5"/>
        <v>43</v>
      </c>
      <c r="Q18" s="14">
        <f t="shared" ref="Q18:Q22" si="10">SUMPRODUCT(($B$3:$B$22=B18)*($A$3:$A$22&gt;$L$3)*($A$3:$A$22&lt;=A18)*$C$3:$C$22)</f>
        <v>43</v>
      </c>
      <c r="R18">
        <f t="shared" si="6"/>
        <v>166</v>
      </c>
      <c r="S18" t="b">
        <f t="shared" si="7"/>
        <v>1</v>
      </c>
    </row>
    <row r="19" spans="1:19">
      <c r="A19" s="12">
        <v>39964</v>
      </c>
      <c r="B19" s="13">
        <v>101</v>
      </c>
      <c r="C19">
        <v>9</v>
      </c>
      <c r="E19" s="12">
        <v>39964</v>
      </c>
      <c r="F19" s="13">
        <v>101</v>
      </c>
      <c r="G19" s="11">
        <f>G15+C19</f>
        <v>112</v>
      </c>
      <c r="I19" t="s">
        <v>4</v>
      </c>
      <c r="J19">
        <f t="shared" ref="J19:J22" si="11">IF(E19&lt;$C$25,1,2)</f>
        <v>2</v>
      </c>
      <c r="K19" t="b">
        <f t="shared" ref="K19:K22" si="12">IF(J19=J18,TRUE,FALSE)</f>
        <v>1</v>
      </c>
      <c r="L19" s="1">
        <v>40268</v>
      </c>
      <c r="M19" s="1" t="str">
        <f t="shared" si="2"/>
        <v/>
      </c>
      <c r="N19" s="14">
        <f t="shared" si="3"/>
        <v>112</v>
      </c>
      <c r="O19" s="14">
        <f t="shared" si="4"/>
        <v>0</v>
      </c>
      <c r="P19">
        <f t="shared" si="5"/>
        <v>112</v>
      </c>
      <c r="Q19">
        <f t="shared" si="10"/>
        <v>44</v>
      </c>
      <c r="R19">
        <f t="shared" si="6"/>
        <v>112</v>
      </c>
      <c r="S19" t="b">
        <f t="shared" si="7"/>
        <v>0</v>
      </c>
    </row>
    <row r="20" spans="1:19">
      <c r="A20" s="12">
        <v>39964</v>
      </c>
      <c r="B20" s="13">
        <v>102</v>
      </c>
      <c r="C20">
        <v>8</v>
      </c>
      <c r="E20" s="12">
        <v>39964</v>
      </c>
      <c r="F20" s="13">
        <v>102</v>
      </c>
      <c r="G20" s="11">
        <f>G16+C20</f>
        <v>112</v>
      </c>
      <c r="I20" t="s">
        <v>4</v>
      </c>
      <c r="J20">
        <f t="shared" si="11"/>
        <v>2</v>
      </c>
      <c r="K20" t="b">
        <f t="shared" si="12"/>
        <v>1</v>
      </c>
      <c r="L20" s="1">
        <v>40268</v>
      </c>
      <c r="M20" s="1" t="str">
        <f t="shared" si="2"/>
        <v/>
      </c>
      <c r="N20" s="14">
        <f t="shared" si="3"/>
        <v>112</v>
      </c>
      <c r="O20" s="14">
        <f t="shared" si="4"/>
        <v>0</v>
      </c>
      <c r="P20">
        <f t="shared" si="5"/>
        <v>112</v>
      </c>
      <c r="Q20">
        <f t="shared" si="10"/>
        <v>29</v>
      </c>
      <c r="R20">
        <f t="shared" si="6"/>
        <v>112</v>
      </c>
      <c r="S20" t="b">
        <f t="shared" si="7"/>
        <v>0</v>
      </c>
    </row>
    <row r="21" spans="1:19">
      <c r="A21" s="12">
        <v>39964</v>
      </c>
      <c r="B21" s="13">
        <v>601</v>
      </c>
      <c r="C21">
        <v>6</v>
      </c>
      <c r="E21" s="12">
        <v>39964</v>
      </c>
      <c r="F21" s="13">
        <v>601</v>
      </c>
      <c r="G21" s="11">
        <f>G17+C21</f>
        <v>241</v>
      </c>
      <c r="I21" t="s">
        <v>5</v>
      </c>
      <c r="J21">
        <f t="shared" si="11"/>
        <v>2</v>
      </c>
      <c r="K21" t="b">
        <f t="shared" si="12"/>
        <v>1</v>
      </c>
      <c r="L21" s="1">
        <v>40268</v>
      </c>
      <c r="M21" s="1" t="str">
        <f t="shared" si="2"/>
        <v/>
      </c>
      <c r="N21" s="14">
        <f t="shared" si="3"/>
        <v>444</v>
      </c>
      <c r="O21" s="14">
        <f t="shared" si="4"/>
        <v>-203</v>
      </c>
      <c r="P21">
        <f t="shared" si="5"/>
        <v>241</v>
      </c>
      <c r="Q21">
        <f t="shared" si="10"/>
        <v>241</v>
      </c>
      <c r="R21">
        <f t="shared" si="6"/>
        <v>444</v>
      </c>
      <c r="S21" t="b">
        <f t="shared" si="7"/>
        <v>1</v>
      </c>
    </row>
    <row r="22" spans="1:19">
      <c r="A22" s="12">
        <v>39964</v>
      </c>
      <c r="B22" s="13">
        <v>602</v>
      </c>
      <c r="C22">
        <v>4</v>
      </c>
      <c r="E22" s="12">
        <v>39964</v>
      </c>
      <c r="F22" s="13">
        <v>602</v>
      </c>
      <c r="G22" s="11">
        <f>G18+C22</f>
        <v>47</v>
      </c>
      <c r="I22" t="s">
        <v>5</v>
      </c>
      <c r="J22">
        <f t="shared" si="11"/>
        <v>2</v>
      </c>
      <c r="K22" t="b">
        <f t="shared" si="12"/>
        <v>1</v>
      </c>
      <c r="L22" s="1">
        <v>40268</v>
      </c>
      <c r="M22" s="1" t="str">
        <f t="shared" si="2"/>
        <v/>
      </c>
      <c r="N22" s="14">
        <f t="shared" si="3"/>
        <v>170</v>
      </c>
      <c r="O22" s="14">
        <f t="shared" si="4"/>
        <v>-123</v>
      </c>
      <c r="P22">
        <f t="shared" si="5"/>
        <v>47</v>
      </c>
      <c r="Q22">
        <f t="shared" si="10"/>
        <v>47</v>
      </c>
      <c r="R22">
        <f t="shared" si="6"/>
        <v>170</v>
      </c>
      <c r="S22" t="b">
        <f t="shared" si="7"/>
        <v>1</v>
      </c>
    </row>
    <row r="24" spans="1:19">
      <c r="N24" s="14"/>
    </row>
    <row r="25" spans="1:19">
      <c r="A25" t="s">
        <v>2</v>
      </c>
      <c r="C25" s="1">
        <v>39903</v>
      </c>
    </row>
  </sheetData>
  <pageMargins left="0.7" right="0.7" top="0.75" bottom="0.75" header="0.3" footer="0.3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exemple (2)</vt:lpstr>
      <vt:lpstr>exemple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CCHATELET</dc:creator>
  <cp:lastModifiedBy>CCHATELET</cp:lastModifiedBy>
  <dcterms:created xsi:type="dcterms:W3CDTF">2012-07-11T09:23:14Z</dcterms:created>
  <dcterms:modified xsi:type="dcterms:W3CDTF">2012-07-16T14:22:48Z</dcterms:modified>
</cp:coreProperties>
</file>