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033\Documents\"/>
    </mc:Choice>
  </mc:AlternateContent>
  <xr:revisionPtr revIDLastSave="0" documentId="13_ncr:1_{D4634C10-1EB6-48B5-B11E-C45D72AE8B38}" xr6:coauthVersionLast="47" xr6:coauthVersionMax="47" xr10:uidLastSave="{00000000-0000-0000-0000-000000000000}"/>
  <bookViews>
    <workbookView xWindow="28680" yWindow="-120" windowWidth="20730" windowHeight="11760" tabRatio="899" firstSheet="1" activeTab="1" xr2:uid="{00000000-000D-0000-FFFF-FFFF00000000}"/>
  </bookViews>
  <sheets>
    <sheet name="P1" sheetId="106" state="hidden" r:id="rId1"/>
    <sheet name="Sales M-1" sheetId="129" r:id="rId2"/>
    <sheet name="Sales" sheetId="131" r:id="rId3"/>
    <sheet name="Calender" sheetId="130" r:id="rId4"/>
    <sheet name="Registro productos venta" sheetId="46" state="hidden" r:id="rId5"/>
    <sheet name="Registro Muestras" sheetId="64" state="hidden" r:id="rId6"/>
    <sheet name="Menu" sheetId="50" state="hidden" r:id="rId7"/>
    <sheet name="Precios de venta" sheetId="9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'P1'!$A$2:$WWR$316</definedName>
    <definedName name="_xlnm._FilterDatabase" localSheetId="7" hidden="1">'Precios de venta'!$A$5:$K$60</definedName>
    <definedName name="_xlnm._FilterDatabase" localSheetId="5" hidden="1">'Registro Muestras'!$A$1:$J$504</definedName>
    <definedName name="_xlnm._FilterDatabase" localSheetId="4" hidden="1">'Registro productos venta'!$A$1:$J$559</definedName>
    <definedName name="_xlnm._FilterDatabase" localSheetId="2" hidden="1">Sales!$A$1:$L$361</definedName>
    <definedName name="ano" localSheetId="0">'[1]Menu (2)'!$B$2:$B$5</definedName>
    <definedName name="ano" localSheetId="7">'[2]Menu (2)'!$B$2:$B$5</definedName>
    <definedName name="ano">#REF!</definedName>
    <definedName name="ciclo" localSheetId="0">'[1]Menu (2)'!$C$2:$C$13</definedName>
    <definedName name="ciclo" localSheetId="7">'[2]Menu (2)'!$C$2:$C$13</definedName>
    <definedName name="ciclo">#REF!</definedName>
    <definedName name="E" localSheetId="0">#REF!</definedName>
    <definedName name="E">#REF!</definedName>
    <definedName name="MES" localSheetId="0">[1]Synthèse!$B$40:$B$51</definedName>
    <definedName name="MES" localSheetId="7">[2]Synthèse!$B$40:$B$51</definedName>
    <definedName name="MES">#REF!</definedName>
    <definedName name="mois">[3]Menu!$A$2:$A$13</definedName>
    <definedName name="Muestra" localSheetId="0">'[1]Registro Muestras'!$G$2:$G$76</definedName>
    <definedName name="Muestra" localSheetId="7">'[2]Registro Muestras'!$G$2:$G$76</definedName>
    <definedName name="Muestra">'Registro Muestras'!$E$2:$E$77</definedName>
    <definedName name="Original" localSheetId="0">'[1]Registro productos venta'!$G$2:$G$110</definedName>
    <definedName name="Original" localSheetId="7">'[2]Registro productos venta'!$G$2:$G$110</definedName>
    <definedName name="Original">'Registro productos venta'!$E$2:$E$116</definedName>
    <definedName name="posicion" localSheetId="0">'[1]Menu (2)'!$E$2:$E$11</definedName>
    <definedName name="posicion" localSheetId="7">'[2]Menu (2)'!$E$2:$E$11</definedName>
    <definedName name="posicion">#REF!</definedName>
    <definedName name="RK" localSheetId="0">#REF!</definedName>
    <definedName name="RK">#REF!</definedName>
    <definedName name="s" localSheetId="0">#REF!</definedName>
    <definedName name="s">#REF!</definedName>
    <definedName name="tipo" localSheetId="0">'[1]Menu (2)'!$D$2:$D$4</definedName>
    <definedName name="tipo" localSheetId="7">'[2]Menu (2)'!$D$2:$D$4</definedName>
    <definedName name="tipo">#REF!</definedName>
    <definedName name="tiposaida">Menu!$J$2:$J$4</definedName>
    <definedName name="tipovisita">Menu!$I$2:$I$4</definedName>
    <definedName name="universo" localSheetId="0">'[1]Menu (2)'!$A$2:$A$9</definedName>
    <definedName name="universo" localSheetId="7">'[2]Menu (2)'!$A$2:$A$9</definedName>
    <definedName name="universo">#REF!</definedName>
    <definedName name="_xlnm.Print_Area" localSheetId="7">'Precios de venta'!$A$5:$I$60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29" l="1"/>
  <c r="D6" i="129"/>
  <c r="D7" i="129"/>
  <c r="D8" i="129"/>
  <c r="D9" i="129"/>
  <c r="D10" i="129"/>
  <c r="D11" i="129"/>
  <c r="D12" i="129"/>
  <c r="D13" i="129"/>
  <c r="D14" i="129"/>
  <c r="D15" i="129"/>
  <c r="D16" i="129"/>
  <c r="D17" i="129"/>
  <c r="D18" i="129"/>
  <c r="D19" i="129"/>
  <c r="D20" i="129"/>
  <c r="D21" i="129"/>
  <c r="D22" i="129"/>
  <c r="D23" i="129"/>
  <c r="D24" i="129"/>
  <c r="D25" i="129"/>
  <c r="D26" i="129"/>
  <c r="D27" i="129"/>
  <c r="D28" i="129"/>
  <c r="D29" i="129"/>
  <c r="D30" i="129"/>
  <c r="D31" i="129"/>
  <c r="D32" i="129"/>
  <c r="D33" i="129"/>
  <c r="D34" i="129"/>
  <c r="D35" i="129"/>
  <c r="D36" i="129"/>
  <c r="D37" i="129"/>
  <c r="D38" i="129"/>
  <c r="D39" i="129"/>
  <c r="D40" i="129"/>
  <c r="D41" i="129"/>
  <c r="D42" i="129"/>
  <c r="D43" i="129"/>
  <c r="D44" i="129"/>
  <c r="D45" i="129"/>
  <c r="D46" i="129"/>
  <c r="D47" i="129"/>
  <c r="D48" i="129"/>
  <c r="D49" i="129"/>
  <c r="D50" i="129"/>
  <c r="D51" i="129"/>
  <c r="D52" i="129"/>
  <c r="D53" i="129"/>
  <c r="D54" i="129"/>
  <c r="D55" i="129"/>
  <c r="D56" i="129"/>
  <c r="D57" i="129"/>
  <c r="D58" i="129"/>
  <c r="D59" i="129"/>
  <c r="D60" i="129"/>
  <c r="D61" i="129"/>
  <c r="D62" i="129"/>
  <c r="D63" i="129"/>
  <c r="D64" i="129"/>
  <c r="D65" i="129"/>
  <c r="D66" i="129"/>
  <c r="D67" i="129"/>
  <c r="D68" i="129"/>
  <c r="D69" i="129"/>
  <c r="D70" i="129"/>
  <c r="D71" i="129"/>
  <c r="D72" i="129"/>
  <c r="D73" i="129"/>
  <c r="D74" i="129"/>
  <c r="D75" i="129"/>
  <c r="D76" i="129"/>
  <c r="D77" i="129"/>
  <c r="D78" i="129"/>
  <c r="D79" i="129"/>
  <c r="D80" i="129"/>
  <c r="D81" i="129"/>
  <c r="D82" i="129"/>
  <c r="D83" i="129"/>
  <c r="D84" i="129"/>
  <c r="D85" i="129"/>
  <c r="D86" i="129"/>
  <c r="D87" i="129"/>
  <c r="D88" i="129"/>
  <c r="D89" i="129"/>
  <c r="D90" i="129"/>
  <c r="D91" i="129"/>
  <c r="D92" i="129"/>
  <c r="D93" i="129"/>
  <c r="D94" i="129"/>
  <c r="D95" i="129"/>
  <c r="D96" i="129"/>
  <c r="D97" i="129"/>
  <c r="D98" i="129"/>
  <c r="D99" i="129"/>
  <c r="D100" i="129"/>
  <c r="D101" i="129"/>
  <c r="D102" i="129"/>
  <c r="D103" i="129"/>
  <c r="D104" i="129"/>
  <c r="D105" i="129"/>
  <c r="D106" i="129"/>
  <c r="D107" i="129"/>
  <c r="D108" i="129"/>
  <c r="D109" i="129"/>
  <c r="D110" i="129"/>
  <c r="D111" i="129"/>
  <c r="D112" i="129"/>
  <c r="D113" i="129"/>
  <c r="D114" i="129"/>
  <c r="D115" i="129"/>
  <c r="D116" i="129"/>
  <c r="D117" i="129"/>
  <c r="D118" i="129"/>
  <c r="D119" i="129"/>
  <c r="D120" i="129"/>
  <c r="D121" i="129"/>
  <c r="D122" i="129"/>
  <c r="D123" i="129"/>
  <c r="D4" i="129"/>
  <c r="I60" i="93" l="1"/>
  <c r="J60" i="93" s="1"/>
  <c r="K60" i="93" s="1"/>
  <c r="G60" i="93"/>
  <c r="I59" i="93"/>
  <c r="J59" i="93" s="1"/>
  <c r="K59" i="93" s="1"/>
  <c r="G59" i="93"/>
  <c r="I58" i="93"/>
  <c r="J58" i="93" s="1"/>
  <c r="K58" i="93" s="1"/>
  <c r="G58" i="93"/>
  <c r="I57" i="93"/>
  <c r="J57" i="93" s="1"/>
  <c r="K57" i="93" s="1"/>
  <c r="G57" i="93"/>
  <c r="I56" i="93"/>
  <c r="J56" i="93" s="1"/>
  <c r="K56" i="93" s="1"/>
  <c r="G56" i="93"/>
  <c r="I55" i="93"/>
  <c r="J55" i="93" s="1"/>
  <c r="K55" i="93" s="1"/>
  <c r="G55" i="93"/>
  <c r="I54" i="93"/>
  <c r="J54" i="93" s="1"/>
  <c r="K54" i="93" s="1"/>
  <c r="G54" i="93"/>
  <c r="I53" i="93"/>
  <c r="J53" i="93" s="1"/>
  <c r="K53" i="93" s="1"/>
  <c r="G53" i="93"/>
  <c r="I52" i="93"/>
  <c r="J52" i="93" s="1"/>
  <c r="K52" i="93" s="1"/>
  <c r="G52" i="93"/>
  <c r="I51" i="93"/>
  <c r="J51" i="93" s="1"/>
  <c r="K51" i="93" s="1"/>
  <c r="G51" i="93"/>
  <c r="I50" i="93"/>
  <c r="J50" i="93" s="1"/>
  <c r="K50" i="93" s="1"/>
  <c r="G50" i="93"/>
  <c r="I49" i="93"/>
  <c r="J49" i="93" s="1"/>
  <c r="K49" i="93" s="1"/>
  <c r="G49" i="93"/>
  <c r="I48" i="93"/>
  <c r="J48" i="93" s="1"/>
  <c r="K48" i="93" s="1"/>
  <c r="G48" i="93"/>
  <c r="I47" i="93"/>
  <c r="J47" i="93" s="1"/>
  <c r="K47" i="93" s="1"/>
  <c r="G47" i="93"/>
  <c r="I46" i="93"/>
  <c r="J46" i="93" s="1"/>
  <c r="K46" i="93" s="1"/>
  <c r="G46" i="93"/>
  <c r="I45" i="93"/>
  <c r="J45" i="93" s="1"/>
  <c r="K45" i="93" s="1"/>
  <c r="G45" i="93"/>
  <c r="I44" i="93"/>
  <c r="J44" i="93" s="1"/>
  <c r="K44" i="93" s="1"/>
  <c r="G44" i="93"/>
  <c r="I43" i="93"/>
  <c r="J43" i="93" s="1"/>
  <c r="K43" i="93" s="1"/>
  <c r="G43" i="93"/>
  <c r="I42" i="93"/>
  <c r="J42" i="93" s="1"/>
  <c r="K42" i="93" s="1"/>
  <c r="G42" i="93"/>
  <c r="I41" i="93"/>
  <c r="J41" i="93" s="1"/>
  <c r="K41" i="93" s="1"/>
  <c r="G41" i="93"/>
  <c r="I40" i="93"/>
  <c r="J40" i="93" s="1"/>
  <c r="K40" i="93" s="1"/>
  <c r="G40" i="93"/>
  <c r="I39" i="93"/>
  <c r="J39" i="93" s="1"/>
  <c r="K39" i="93" s="1"/>
  <c r="G39" i="93"/>
  <c r="I38" i="93"/>
  <c r="J38" i="93" s="1"/>
  <c r="K38" i="93" s="1"/>
  <c r="G38" i="93"/>
  <c r="I37" i="93"/>
  <c r="J37" i="93" s="1"/>
  <c r="K37" i="93" s="1"/>
  <c r="G37" i="93"/>
  <c r="I36" i="93"/>
  <c r="J36" i="93" s="1"/>
  <c r="K36" i="93" s="1"/>
  <c r="G36" i="93"/>
  <c r="I35" i="93"/>
  <c r="J35" i="93" s="1"/>
  <c r="K35" i="93" s="1"/>
  <c r="G35" i="93"/>
  <c r="I34" i="93"/>
  <c r="J34" i="93" s="1"/>
  <c r="K34" i="93" s="1"/>
  <c r="G34" i="93"/>
  <c r="I33" i="93"/>
  <c r="J33" i="93" s="1"/>
  <c r="K33" i="93" s="1"/>
  <c r="G33" i="93"/>
  <c r="I32" i="93"/>
  <c r="J32" i="93" s="1"/>
  <c r="K32" i="93" s="1"/>
  <c r="G32" i="93"/>
  <c r="I31" i="93"/>
  <c r="J31" i="93" s="1"/>
  <c r="K31" i="93" s="1"/>
  <c r="G31" i="93"/>
  <c r="I30" i="93"/>
  <c r="J30" i="93" s="1"/>
  <c r="K30" i="93" s="1"/>
  <c r="G30" i="93"/>
  <c r="I29" i="93"/>
  <c r="J29" i="93" s="1"/>
  <c r="K29" i="93" s="1"/>
  <c r="G29" i="93"/>
  <c r="I28" i="93"/>
  <c r="J28" i="93" s="1"/>
  <c r="K28" i="93" s="1"/>
  <c r="G28" i="93"/>
  <c r="I27" i="93"/>
  <c r="J27" i="93" s="1"/>
  <c r="K27" i="93" s="1"/>
  <c r="G27" i="93"/>
  <c r="I26" i="93"/>
  <c r="J26" i="93" s="1"/>
  <c r="K26" i="93" s="1"/>
  <c r="G26" i="93"/>
  <c r="I25" i="93"/>
  <c r="J25" i="93" s="1"/>
  <c r="K25" i="93" s="1"/>
  <c r="G25" i="93"/>
  <c r="I24" i="93"/>
  <c r="J24" i="93" s="1"/>
  <c r="K24" i="93" s="1"/>
  <c r="G24" i="93"/>
  <c r="I23" i="93"/>
  <c r="J23" i="93" s="1"/>
  <c r="K23" i="93" s="1"/>
  <c r="G23" i="93"/>
  <c r="I22" i="93"/>
  <c r="J22" i="93" s="1"/>
  <c r="K22" i="93" s="1"/>
  <c r="G22" i="93"/>
  <c r="I21" i="93"/>
  <c r="J21" i="93" s="1"/>
  <c r="K21" i="93" s="1"/>
  <c r="G21" i="93"/>
  <c r="I20" i="93"/>
  <c r="J20" i="93" s="1"/>
  <c r="K20" i="93" s="1"/>
  <c r="G20" i="93"/>
  <c r="I19" i="93"/>
  <c r="J19" i="93" s="1"/>
  <c r="K19" i="93" s="1"/>
  <c r="G19" i="93"/>
  <c r="I18" i="93"/>
  <c r="J18" i="93" s="1"/>
  <c r="K18" i="93" s="1"/>
  <c r="G18" i="93"/>
  <c r="I17" i="93"/>
  <c r="J17" i="93" s="1"/>
  <c r="K17" i="93" s="1"/>
  <c r="G17" i="93"/>
  <c r="I16" i="93"/>
  <c r="J16" i="93" s="1"/>
  <c r="K16" i="93" s="1"/>
  <c r="G16" i="93"/>
  <c r="I15" i="93"/>
  <c r="J15" i="93" s="1"/>
  <c r="K15" i="93" s="1"/>
  <c r="G15" i="93"/>
  <c r="I14" i="93"/>
  <c r="J14" i="93" s="1"/>
  <c r="K14" i="93" s="1"/>
  <c r="G14" i="93"/>
  <c r="I13" i="93"/>
  <c r="J13" i="93" s="1"/>
  <c r="K13" i="93" s="1"/>
  <c r="G13" i="93"/>
  <c r="I12" i="93"/>
  <c r="J12" i="93" s="1"/>
  <c r="K12" i="93" s="1"/>
  <c r="G12" i="93"/>
  <c r="I11" i="93"/>
  <c r="J11" i="93" s="1"/>
  <c r="K11" i="93" s="1"/>
  <c r="G11" i="93"/>
  <c r="I10" i="93"/>
  <c r="J10" i="93" s="1"/>
  <c r="K10" i="93" s="1"/>
  <c r="G10" i="93"/>
  <c r="I9" i="93"/>
  <c r="J9" i="93" s="1"/>
  <c r="K9" i="93" s="1"/>
  <c r="G9" i="93"/>
  <c r="I8" i="93"/>
  <c r="J8" i="93" s="1"/>
  <c r="K8" i="93" s="1"/>
  <c r="G8" i="93"/>
  <c r="I7" i="93"/>
  <c r="J7" i="93" s="1"/>
  <c r="K7" i="93" s="1"/>
  <c r="G7" i="93"/>
  <c r="I6" i="93"/>
  <c r="J6" i="93" s="1"/>
  <c r="K6" i="93" s="1"/>
  <c r="G6" i="93"/>
  <c r="H6" i="50"/>
  <c r="E6" i="50"/>
  <c r="H5" i="50"/>
  <c r="E5" i="50"/>
  <c r="H4" i="50"/>
  <c r="E4" i="50"/>
  <c r="H3" i="50"/>
  <c r="E3" i="50"/>
  <c r="H2" i="50"/>
  <c r="E2" i="50"/>
  <c r="E503" i="64"/>
  <c r="E502" i="64"/>
  <c r="E501" i="64"/>
  <c r="E500" i="64"/>
  <c r="E499" i="64"/>
  <c r="E498" i="64"/>
  <c r="E497" i="64"/>
  <c r="E496" i="64"/>
  <c r="E495" i="64"/>
  <c r="E494" i="64"/>
  <c r="E493" i="64"/>
  <c r="E492" i="64"/>
  <c r="E491" i="64"/>
  <c r="E490" i="64"/>
  <c r="E489" i="64"/>
  <c r="E488" i="64"/>
  <c r="E487" i="64"/>
  <c r="E486" i="64"/>
  <c r="E485" i="64"/>
  <c r="E484" i="64"/>
  <c r="E483" i="64"/>
  <c r="E482" i="64"/>
  <c r="E481" i="64"/>
  <c r="E480" i="64"/>
  <c r="E479" i="64"/>
  <c r="E478" i="64"/>
  <c r="E477" i="64"/>
  <c r="E476" i="64"/>
  <c r="E475" i="64"/>
  <c r="E474" i="64"/>
  <c r="E473" i="64"/>
  <c r="E472" i="64"/>
  <c r="E471" i="64"/>
  <c r="E470" i="64"/>
  <c r="E469" i="64"/>
  <c r="E468" i="64"/>
  <c r="E467" i="64"/>
  <c r="E466" i="64"/>
  <c r="E465" i="64"/>
  <c r="E464" i="64"/>
  <c r="E463" i="64"/>
  <c r="E462" i="64"/>
  <c r="E461" i="64"/>
  <c r="E460" i="64"/>
  <c r="E459" i="64"/>
  <c r="E458" i="64"/>
  <c r="E457" i="64"/>
  <c r="E456" i="64"/>
  <c r="E455" i="64"/>
  <c r="E454" i="64"/>
  <c r="E453" i="64"/>
  <c r="E452" i="64"/>
  <c r="E451" i="64"/>
  <c r="E450" i="64"/>
  <c r="E449" i="64"/>
  <c r="E448" i="64"/>
  <c r="E447" i="64"/>
  <c r="E446" i="64"/>
  <c r="E445" i="64"/>
  <c r="E444" i="64"/>
  <c r="E443" i="64"/>
  <c r="E442" i="64"/>
  <c r="E441" i="64"/>
  <c r="E440" i="64"/>
  <c r="E439" i="64"/>
  <c r="E438" i="64"/>
  <c r="E437" i="64"/>
  <c r="E436" i="64"/>
  <c r="E435" i="64"/>
  <c r="E434" i="64"/>
  <c r="E433" i="64"/>
  <c r="E432" i="64"/>
  <c r="E431" i="64"/>
  <c r="E430" i="64"/>
  <c r="E429" i="64"/>
  <c r="E428" i="64"/>
  <c r="E427" i="64"/>
  <c r="E426" i="64"/>
  <c r="E425" i="64"/>
  <c r="E424" i="64"/>
  <c r="E423" i="64"/>
  <c r="E422" i="64"/>
  <c r="E421" i="64"/>
  <c r="E420" i="64"/>
  <c r="E419" i="64"/>
  <c r="E418" i="64"/>
  <c r="E417" i="64"/>
  <c r="E416" i="64"/>
  <c r="E415" i="64"/>
  <c r="E414" i="64"/>
  <c r="E413" i="64"/>
  <c r="E412" i="64"/>
  <c r="E411" i="64"/>
  <c r="E410" i="64"/>
  <c r="E409" i="64"/>
  <c r="E408" i="64"/>
  <c r="E407" i="64"/>
  <c r="E406" i="64"/>
  <c r="E405" i="64"/>
  <c r="E404" i="64"/>
  <c r="E403" i="64"/>
  <c r="E402" i="64"/>
  <c r="E401" i="64"/>
  <c r="E400" i="64"/>
  <c r="E399" i="64"/>
  <c r="E398" i="64"/>
  <c r="E397" i="64"/>
  <c r="E396" i="64"/>
  <c r="E395" i="64"/>
  <c r="E394" i="64"/>
  <c r="E393" i="64"/>
  <c r="E392" i="64"/>
  <c r="E391" i="64"/>
  <c r="E390" i="64"/>
  <c r="E389" i="64"/>
  <c r="E388" i="64"/>
  <c r="E387" i="64"/>
  <c r="E386" i="64"/>
  <c r="E385" i="64"/>
  <c r="E384" i="64"/>
  <c r="E383" i="64"/>
  <c r="E382" i="64"/>
  <c r="E381" i="64"/>
  <c r="E380" i="64"/>
  <c r="E379" i="64"/>
  <c r="E378" i="64"/>
  <c r="E377" i="64"/>
  <c r="E376" i="64"/>
  <c r="E375" i="64"/>
  <c r="E374" i="64"/>
  <c r="E373" i="64"/>
  <c r="E372" i="64"/>
  <c r="E371" i="64"/>
  <c r="E370" i="64"/>
  <c r="E369" i="64"/>
  <c r="E368" i="64"/>
  <c r="E367" i="64"/>
  <c r="E366" i="64"/>
  <c r="E365" i="64"/>
  <c r="E364" i="64"/>
  <c r="E363" i="64"/>
  <c r="E362" i="64"/>
  <c r="E361" i="64"/>
  <c r="E360" i="64"/>
  <c r="E359" i="64"/>
  <c r="E358" i="64"/>
  <c r="E357" i="64"/>
  <c r="E356" i="64"/>
  <c r="E355" i="64"/>
  <c r="E354" i="64"/>
  <c r="E353" i="64"/>
  <c r="E352" i="64"/>
  <c r="E351" i="64"/>
  <c r="E350" i="64"/>
  <c r="E349" i="64"/>
  <c r="E348" i="64"/>
  <c r="E347" i="64"/>
  <c r="E346" i="64"/>
  <c r="E345" i="64"/>
  <c r="E344" i="64"/>
  <c r="E343" i="64"/>
  <c r="E342" i="64"/>
  <c r="E341" i="64"/>
  <c r="E340" i="64"/>
  <c r="E339" i="64"/>
  <c r="E338" i="64"/>
  <c r="E337" i="64"/>
  <c r="E336" i="64"/>
  <c r="E335" i="64"/>
  <c r="E334" i="64"/>
  <c r="E333" i="64"/>
  <c r="E332" i="64"/>
  <c r="E331" i="64"/>
  <c r="E330" i="64"/>
  <c r="E329" i="64"/>
  <c r="E328" i="64"/>
  <c r="E327" i="64"/>
  <c r="E326" i="64"/>
  <c r="E325" i="64"/>
  <c r="E324" i="64"/>
  <c r="E323" i="64"/>
  <c r="E322" i="64"/>
  <c r="E321" i="64"/>
  <c r="E320" i="64"/>
  <c r="E319" i="64"/>
  <c r="E318" i="64"/>
  <c r="E317" i="64"/>
  <c r="E316" i="64"/>
  <c r="E315" i="64"/>
  <c r="E314" i="64"/>
  <c r="E313" i="64"/>
  <c r="E312" i="64"/>
  <c r="E311" i="64"/>
  <c r="E310" i="64"/>
  <c r="E309" i="64"/>
  <c r="E308" i="64"/>
  <c r="E307" i="64"/>
  <c r="E306" i="64"/>
  <c r="E305" i="64"/>
  <c r="E304" i="64"/>
  <c r="E303" i="64"/>
  <c r="E302" i="64"/>
  <c r="E301" i="64"/>
  <c r="E300" i="64"/>
  <c r="E299" i="64"/>
  <c r="E298" i="64"/>
  <c r="E297" i="64"/>
  <c r="E296" i="64"/>
  <c r="E295" i="64"/>
  <c r="E294" i="64"/>
  <c r="E293" i="64"/>
  <c r="E292" i="64"/>
  <c r="E291" i="64"/>
  <c r="E290" i="64"/>
  <c r="E289" i="64"/>
  <c r="E288" i="64"/>
  <c r="E287" i="64"/>
  <c r="E286" i="64"/>
  <c r="E285" i="64"/>
  <c r="E284" i="64"/>
  <c r="E283" i="64"/>
  <c r="E282" i="64"/>
  <c r="E281" i="64"/>
  <c r="E280" i="64"/>
  <c r="E279" i="64"/>
  <c r="E278" i="64"/>
  <c r="E277" i="64"/>
  <c r="E276" i="64"/>
  <c r="E275" i="64"/>
  <c r="E274" i="64"/>
  <c r="E273" i="64"/>
  <c r="E272" i="64"/>
  <c r="E271" i="64"/>
  <c r="E270" i="64"/>
  <c r="E269" i="64"/>
  <c r="E268" i="64"/>
  <c r="E267" i="64"/>
  <c r="E266" i="64"/>
  <c r="E265" i="64"/>
  <c r="E264" i="64"/>
  <c r="E263" i="64"/>
  <c r="E262" i="64"/>
  <c r="E261" i="64"/>
  <c r="E260" i="64"/>
  <c r="E259" i="64"/>
  <c r="E258" i="64"/>
  <c r="E257" i="64"/>
  <c r="E256" i="64"/>
  <c r="E255" i="64"/>
  <c r="E254" i="64"/>
  <c r="E253" i="64"/>
  <c r="E252" i="64"/>
  <c r="E251" i="64"/>
  <c r="E250" i="64"/>
  <c r="E249" i="64"/>
  <c r="E248" i="64"/>
  <c r="E247" i="64"/>
  <c r="E246" i="64"/>
  <c r="E245" i="64"/>
  <c r="E244" i="64"/>
  <c r="E243" i="64"/>
  <c r="E242" i="64"/>
  <c r="E241" i="64"/>
  <c r="E240" i="64"/>
  <c r="E239" i="64"/>
  <c r="E238" i="64"/>
  <c r="E237" i="64"/>
  <c r="E236" i="64"/>
  <c r="E235" i="64"/>
  <c r="E234" i="64"/>
  <c r="E233" i="64"/>
  <c r="E232" i="64"/>
  <c r="E231" i="64"/>
  <c r="E230" i="64"/>
  <c r="E229" i="64"/>
  <c r="E228" i="64"/>
  <c r="E227" i="64"/>
  <c r="E226" i="64"/>
  <c r="E225" i="64"/>
  <c r="E224" i="64"/>
  <c r="E223" i="64"/>
  <c r="E222" i="64"/>
  <c r="E221" i="64"/>
  <c r="E220" i="64"/>
  <c r="E219" i="64"/>
  <c r="E218" i="64"/>
  <c r="E217" i="64"/>
  <c r="E216" i="64"/>
  <c r="E215" i="64"/>
  <c r="E214" i="64"/>
  <c r="E213" i="64"/>
  <c r="E212" i="64"/>
  <c r="E211" i="64"/>
  <c r="E210" i="64"/>
  <c r="E209" i="64"/>
  <c r="E208" i="64"/>
  <c r="E207" i="64"/>
  <c r="E206" i="64"/>
  <c r="E205" i="64"/>
  <c r="E204" i="64"/>
  <c r="E203" i="64"/>
  <c r="E202" i="64"/>
  <c r="E201" i="64"/>
  <c r="E200" i="64"/>
  <c r="E199" i="64"/>
  <c r="E198" i="64"/>
  <c r="E197" i="64"/>
  <c r="E196" i="64"/>
  <c r="E195" i="64"/>
  <c r="E194" i="64"/>
  <c r="E193" i="64"/>
  <c r="E192" i="64"/>
  <c r="E191" i="64"/>
  <c r="E190" i="64"/>
  <c r="E189" i="64"/>
  <c r="E188" i="64"/>
  <c r="E187" i="64"/>
  <c r="E186" i="64"/>
  <c r="E185" i="64"/>
  <c r="E184" i="64"/>
  <c r="E183" i="64"/>
  <c r="E182" i="64"/>
  <c r="E181" i="64"/>
  <c r="E180" i="64"/>
  <c r="E179" i="64"/>
  <c r="E178" i="64"/>
  <c r="E177" i="64"/>
  <c r="E176" i="64"/>
  <c r="E175" i="64"/>
  <c r="E174" i="64"/>
  <c r="E173" i="64"/>
  <c r="E172" i="64"/>
  <c r="E171" i="64"/>
  <c r="E170" i="64"/>
  <c r="E169" i="64"/>
  <c r="E168" i="64"/>
  <c r="E167" i="64"/>
  <c r="E166" i="64"/>
  <c r="E165" i="64"/>
  <c r="E164" i="64"/>
  <c r="E163" i="64"/>
  <c r="E162" i="64"/>
  <c r="E161" i="64"/>
  <c r="E160" i="64"/>
  <c r="E159" i="64"/>
  <c r="E158" i="64"/>
  <c r="E157" i="64"/>
  <c r="E156" i="64"/>
  <c r="E155" i="64"/>
  <c r="E154" i="64"/>
  <c r="E153" i="64"/>
  <c r="E152" i="64"/>
  <c r="E151" i="64"/>
  <c r="E150" i="64"/>
  <c r="E149" i="64"/>
  <c r="E148" i="64"/>
  <c r="E147" i="64"/>
  <c r="E146" i="64"/>
  <c r="E145" i="64"/>
  <c r="E144" i="64"/>
  <c r="E143" i="64"/>
  <c r="E142" i="64"/>
  <c r="E141" i="64"/>
  <c r="E140" i="64"/>
  <c r="E139" i="64"/>
  <c r="E138" i="64"/>
  <c r="E137" i="64"/>
  <c r="E136" i="64"/>
  <c r="E135" i="64"/>
  <c r="E134" i="64"/>
  <c r="E133" i="64"/>
  <c r="E132" i="64"/>
  <c r="E131" i="64"/>
  <c r="E130" i="64"/>
  <c r="E129" i="64"/>
  <c r="E128" i="64"/>
  <c r="E127" i="64"/>
  <c r="E126" i="64"/>
  <c r="E125" i="64"/>
  <c r="E124" i="64"/>
  <c r="E123" i="64"/>
  <c r="E122" i="64"/>
  <c r="E121" i="64"/>
  <c r="E120" i="64"/>
  <c r="E119" i="64"/>
  <c r="E118" i="64"/>
  <c r="E117" i="64"/>
  <c r="E116" i="64"/>
  <c r="E115" i="64"/>
  <c r="E114" i="64"/>
  <c r="E113" i="64"/>
  <c r="E112" i="64"/>
  <c r="E111" i="64"/>
  <c r="E110" i="64"/>
  <c r="E109" i="64"/>
  <c r="E108" i="64"/>
  <c r="E107" i="64"/>
  <c r="E106" i="64"/>
  <c r="E105" i="64"/>
  <c r="E104" i="64"/>
  <c r="E103" i="64"/>
  <c r="E102" i="64"/>
  <c r="E101" i="64"/>
  <c r="E100" i="64"/>
  <c r="E99" i="64"/>
  <c r="E98" i="64"/>
  <c r="E97" i="64"/>
  <c r="E96" i="64"/>
  <c r="E95" i="64"/>
  <c r="E94" i="64"/>
  <c r="E93" i="64"/>
  <c r="E92" i="64"/>
  <c r="E91" i="64"/>
  <c r="E90" i="64"/>
  <c r="E89" i="64"/>
  <c r="E88" i="64"/>
  <c r="E87" i="64"/>
  <c r="E86" i="64"/>
  <c r="E85" i="64"/>
  <c r="E84" i="64"/>
  <c r="E83" i="64"/>
  <c r="E82" i="64"/>
  <c r="E81" i="64"/>
  <c r="E80" i="64"/>
  <c r="E79" i="64"/>
  <c r="E78" i="64"/>
  <c r="E77" i="64"/>
  <c r="E76" i="64"/>
  <c r="J75" i="64"/>
  <c r="I75" i="64"/>
  <c r="E75" i="64"/>
  <c r="J74" i="64"/>
  <c r="I74" i="64"/>
  <c r="E74" i="64"/>
  <c r="J73" i="64"/>
  <c r="I73" i="64"/>
  <c r="E73" i="64"/>
  <c r="J72" i="64"/>
  <c r="I72" i="64"/>
  <c r="E72" i="64"/>
  <c r="J71" i="64"/>
  <c r="I71" i="64"/>
  <c r="E71" i="64"/>
  <c r="J70" i="64"/>
  <c r="I70" i="64"/>
  <c r="E70" i="64"/>
  <c r="J69" i="64"/>
  <c r="I69" i="64"/>
  <c r="E69" i="64"/>
  <c r="J68" i="64"/>
  <c r="I68" i="64"/>
  <c r="E68" i="64"/>
  <c r="J67" i="64"/>
  <c r="I67" i="64"/>
  <c r="E67" i="64"/>
  <c r="J66" i="64"/>
  <c r="I66" i="64"/>
  <c r="E66" i="64"/>
  <c r="J65" i="64"/>
  <c r="I65" i="64"/>
  <c r="E65" i="64"/>
  <c r="J64" i="64"/>
  <c r="I64" i="64"/>
  <c r="E64" i="64"/>
  <c r="J63" i="64"/>
  <c r="I63" i="64"/>
  <c r="E63" i="64"/>
  <c r="J62" i="64"/>
  <c r="I62" i="64"/>
  <c r="E62" i="64"/>
  <c r="J61" i="64"/>
  <c r="I61" i="64"/>
  <c r="E61" i="64"/>
  <c r="J60" i="64"/>
  <c r="I60" i="64"/>
  <c r="E60" i="64"/>
  <c r="J59" i="64"/>
  <c r="I59" i="64"/>
  <c r="E59" i="64"/>
  <c r="J58" i="64"/>
  <c r="I58" i="64"/>
  <c r="E58" i="64"/>
  <c r="J57" i="64"/>
  <c r="I57" i="64"/>
  <c r="E57" i="64"/>
  <c r="J56" i="64"/>
  <c r="I56" i="64"/>
  <c r="E56" i="64"/>
  <c r="J55" i="64"/>
  <c r="I55" i="64"/>
  <c r="E55" i="64"/>
  <c r="J54" i="64"/>
  <c r="I54" i="64"/>
  <c r="E54" i="64"/>
  <c r="J53" i="64"/>
  <c r="I53" i="64"/>
  <c r="E53" i="64"/>
  <c r="J52" i="64"/>
  <c r="I52" i="64"/>
  <c r="E52" i="64"/>
  <c r="J51" i="64"/>
  <c r="I51" i="64"/>
  <c r="E51" i="64"/>
  <c r="J50" i="64"/>
  <c r="I50" i="64"/>
  <c r="E50" i="64"/>
  <c r="J49" i="64"/>
  <c r="I49" i="64"/>
  <c r="E49" i="64"/>
  <c r="J48" i="64"/>
  <c r="I48" i="64"/>
  <c r="J47" i="64"/>
  <c r="I47" i="64"/>
  <c r="J46" i="64"/>
  <c r="I46" i="64"/>
  <c r="E46" i="64"/>
  <c r="J45" i="64"/>
  <c r="I45" i="64"/>
  <c r="E45" i="64"/>
  <c r="J44" i="64"/>
  <c r="H44" i="64"/>
  <c r="I44" i="64" s="1"/>
  <c r="E44" i="64"/>
  <c r="J43" i="64"/>
  <c r="H43" i="64"/>
  <c r="I43" i="64" s="1"/>
  <c r="E43" i="64"/>
  <c r="J42" i="64"/>
  <c r="H42" i="64"/>
  <c r="I42" i="64" s="1"/>
  <c r="E42" i="64"/>
  <c r="J41" i="64"/>
  <c r="I41" i="64"/>
  <c r="E41" i="64"/>
  <c r="J40" i="64"/>
  <c r="I40" i="64"/>
  <c r="E40" i="64"/>
  <c r="J39" i="64"/>
  <c r="I39" i="64"/>
  <c r="E39" i="64"/>
  <c r="J38" i="64"/>
  <c r="I38" i="64"/>
  <c r="E38" i="64"/>
  <c r="J37" i="64"/>
  <c r="I37" i="64"/>
  <c r="E37" i="64"/>
  <c r="J36" i="64"/>
  <c r="I36" i="64"/>
  <c r="E36" i="64"/>
  <c r="J35" i="64"/>
  <c r="I35" i="64"/>
  <c r="E35" i="64"/>
  <c r="J34" i="64"/>
  <c r="I34" i="64"/>
  <c r="E34" i="64"/>
  <c r="J33" i="64"/>
  <c r="I33" i="64"/>
  <c r="E33" i="64"/>
  <c r="J32" i="64"/>
  <c r="I32" i="64"/>
  <c r="E32" i="64"/>
  <c r="J31" i="64"/>
  <c r="I31" i="64"/>
  <c r="E31" i="64"/>
  <c r="J30" i="64"/>
  <c r="I30" i="64"/>
  <c r="E30" i="64"/>
  <c r="J29" i="64"/>
  <c r="I29" i="64"/>
  <c r="E29" i="64"/>
  <c r="J28" i="64"/>
  <c r="I28" i="64"/>
  <c r="E28" i="64"/>
  <c r="J27" i="64"/>
  <c r="I27" i="64"/>
  <c r="E27" i="64"/>
  <c r="J26" i="64"/>
  <c r="I26" i="64"/>
  <c r="E26" i="64"/>
  <c r="J25" i="64"/>
  <c r="I25" i="64"/>
  <c r="E25" i="64"/>
  <c r="J24" i="64"/>
  <c r="I24" i="64"/>
  <c r="E24" i="64"/>
  <c r="J23" i="64"/>
  <c r="I23" i="64"/>
  <c r="E23" i="64"/>
  <c r="J22" i="64"/>
  <c r="I22" i="64"/>
  <c r="E22" i="64"/>
  <c r="J21" i="64"/>
  <c r="I21" i="64"/>
  <c r="E21" i="64"/>
  <c r="J20" i="64"/>
  <c r="I20" i="64"/>
  <c r="E20" i="64"/>
  <c r="J19" i="64"/>
  <c r="I19" i="64"/>
  <c r="E19" i="64"/>
  <c r="J18" i="64"/>
  <c r="I18" i="64"/>
  <c r="E18" i="64"/>
  <c r="J17" i="64"/>
  <c r="I17" i="64"/>
  <c r="E17" i="64"/>
  <c r="J16" i="64"/>
  <c r="I16" i="64"/>
  <c r="E16" i="64"/>
  <c r="J15" i="64"/>
  <c r="I15" i="64"/>
  <c r="E15" i="64"/>
  <c r="J14" i="64"/>
  <c r="I14" i="64"/>
  <c r="E14" i="64"/>
  <c r="J13" i="64"/>
  <c r="I13" i="64"/>
  <c r="E13" i="64"/>
  <c r="J12" i="64"/>
  <c r="I12" i="64"/>
  <c r="E12" i="64"/>
  <c r="J11" i="64"/>
  <c r="I11" i="64"/>
  <c r="E11" i="64"/>
  <c r="J10" i="64"/>
  <c r="I10" i="64"/>
  <c r="E10" i="64"/>
  <c r="J9" i="64"/>
  <c r="I9" i="64"/>
  <c r="E9" i="64"/>
  <c r="J8" i="64"/>
  <c r="I8" i="64"/>
  <c r="E8" i="64"/>
  <c r="J7" i="64"/>
  <c r="I7" i="64"/>
  <c r="E7" i="64"/>
  <c r="J6" i="64"/>
  <c r="I6" i="64"/>
  <c r="E6" i="64"/>
  <c r="J5" i="64"/>
  <c r="I5" i="64"/>
  <c r="E5" i="64"/>
  <c r="J4" i="64"/>
  <c r="I4" i="64"/>
  <c r="E4" i="64"/>
  <c r="J3" i="64"/>
  <c r="I3" i="64"/>
  <c r="E3" i="64"/>
  <c r="J2" i="64"/>
  <c r="I2" i="64"/>
  <c r="E2" i="64"/>
  <c r="E559" i="46"/>
  <c r="E558" i="46"/>
  <c r="E557" i="46"/>
  <c r="E556" i="46"/>
  <c r="E555" i="46"/>
  <c r="E554" i="46"/>
  <c r="E553" i="46"/>
  <c r="E552" i="46"/>
  <c r="E551" i="46"/>
  <c r="E550" i="46"/>
  <c r="E549" i="46"/>
  <c r="E548" i="46"/>
  <c r="E547" i="46"/>
  <c r="E546" i="46"/>
  <c r="E545" i="46"/>
  <c r="E544" i="46"/>
  <c r="E543" i="46"/>
  <c r="E542" i="46"/>
  <c r="E541" i="46"/>
  <c r="E540" i="46"/>
  <c r="E539" i="46"/>
  <c r="E538" i="46"/>
  <c r="E537" i="46"/>
  <c r="E536" i="46"/>
  <c r="E535" i="46"/>
  <c r="E534" i="46"/>
  <c r="E533" i="46"/>
  <c r="E532" i="46"/>
  <c r="E531" i="46"/>
  <c r="E530" i="46"/>
  <c r="E529" i="46"/>
  <c r="E528" i="46"/>
  <c r="E527" i="46"/>
  <c r="E526" i="46"/>
  <c r="E525" i="46"/>
  <c r="E524" i="46"/>
  <c r="E523" i="46"/>
  <c r="E522" i="46"/>
  <c r="E521" i="46"/>
  <c r="E520" i="46"/>
  <c r="E519" i="46"/>
  <c r="E518" i="46"/>
  <c r="E517" i="46"/>
  <c r="E516" i="46"/>
  <c r="E515" i="46"/>
  <c r="E514" i="46"/>
  <c r="E513" i="46"/>
  <c r="E512" i="46"/>
  <c r="E511" i="46"/>
  <c r="E510" i="46"/>
  <c r="E509" i="46"/>
  <c r="E508" i="46"/>
  <c r="E507" i="46"/>
  <c r="E506" i="46"/>
  <c r="E505" i="46"/>
  <c r="E504" i="46"/>
  <c r="E503" i="46"/>
  <c r="E502" i="46"/>
  <c r="E501" i="46"/>
  <c r="E500" i="46"/>
  <c r="E499" i="46"/>
  <c r="E498" i="46"/>
  <c r="E497" i="46"/>
  <c r="E496" i="46"/>
  <c r="E495" i="46"/>
  <c r="E494" i="46"/>
  <c r="E493" i="46"/>
  <c r="E492" i="46"/>
  <c r="E491" i="46"/>
  <c r="E490" i="46"/>
  <c r="E489" i="46"/>
  <c r="E488" i="46"/>
  <c r="E487" i="46"/>
  <c r="E486" i="46"/>
  <c r="E485" i="46"/>
  <c r="E484" i="46"/>
  <c r="E483" i="46"/>
  <c r="E482" i="46"/>
  <c r="E481" i="46"/>
  <c r="E480" i="46"/>
  <c r="E479" i="46"/>
  <c r="E478" i="46"/>
  <c r="E477" i="46"/>
  <c r="E476" i="46"/>
  <c r="E475" i="46"/>
  <c r="E474" i="46"/>
  <c r="E473" i="46"/>
  <c r="E472" i="46"/>
  <c r="E471" i="46"/>
  <c r="E470" i="46"/>
  <c r="E469" i="46"/>
  <c r="E468" i="46"/>
  <c r="E467" i="46"/>
  <c r="E466" i="46"/>
  <c r="E465" i="46"/>
  <c r="E464" i="46"/>
  <c r="E463" i="46"/>
  <c r="E462" i="46"/>
  <c r="E461" i="46"/>
  <c r="E460" i="46"/>
  <c r="E459" i="46"/>
  <c r="E458" i="46"/>
  <c r="E457" i="46"/>
  <c r="E456" i="46"/>
  <c r="E455" i="46"/>
  <c r="E454" i="46"/>
  <c r="E453" i="46"/>
  <c r="E452" i="46"/>
  <c r="E451" i="46"/>
  <c r="E450" i="46"/>
  <c r="E449" i="46"/>
  <c r="E448" i="46"/>
  <c r="E447" i="46"/>
  <c r="E446" i="46"/>
  <c r="E445" i="46"/>
  <c r="E444" i="46"/>
  <c r="E443" i="46"/>
  <c r="E442" i="46"/>
  <c r="E441" i="46"/>
  <c r="E440" i="46"/>
  <c r="E439" i="46"/>
  <c r="E438" i="46"/>
  <c r="E437" i="46"/>
  <c r="E436" i="46"/>
  <c r="E435" i="46"/>
  <c r="E434" i="46"/>
  <c r="E433" i="46"/>
  <c r="E432" i="46"/>
  <c r="E431" i="46"/>
  <c r="E430" i="46"/>
  <c r="E429" i="46"/>
  <c r="E428" i="46"/>
  <c r="E427" i="46"/>
  <c r="E426" i="46"/>
  <c r="E425" i="46"/>
  <c r="E424" i="46"/>
  <c r="E423" i="46"/>
  <c r="E422" i="46"/>
  <c r="E421" i="46"/>
  <c r="E420" i="46"/>
  <c r="E419" i="46"/>
  <c r="E418" i="46"/>
  <c r="E417" i="46"/>
  <c r="E416" i="46"/>
  <c r="E415" i="46"/>
  <c r="E414" i="46"/>
  <c r="E413" i="46"/>
  <c r="E412" i="46"/>
  <c r="E411" i="46"/>
  <c r="E410" i="46"/>
  <c r="E409" i="46"/>
  <c r="E408" i="46"/>
  <c r="E407" i="46"/>
  <c r="E406" i="46"/>
  <c r="E405" i="46"/>
  <c r="E404" i="46"/>
  <c r="E403" i="46"/>
  <c r="E402" i="46"/>
  <c r="E401" i="46"/>
  <c r="E400" i="46"/>
  <c r="E399" i="46"/>
  <c r="E398" i="46"/>
  <c r="E397" i="46"/>
  <c r="E396" i="46"/>
  <c r="E395" i="46"/>
  <c r="E394" i="46"/>
  <c r="E393" i="46"/>
  <c r="E392" i="46"/>
  <c r="E391" i="46"/>
  <c r="E390" i="46"/>
  <c r="E389" i="46"/>
  <c r="E388" i="46"/>
  <c r="E387" i="46"/>
  <c r="E386" i="46"/>
  <c r="E385" i="46"/>
  <c r="E384" i="46"/>
  <c r="E383" i="46"/>
  <c r="E382" i="46"/>
  <c r="E381" i="46"/>
  <c r="E380" i="46"/>
  <c r="E379" i="46"/>
  <c r="E378" i="46"/>
  <c r="E377" i="46"/>
  <c r="E376" i="46"/>
  <c r="E375" i="46"/>
  <c r="E374" i="46"/>
  <c r="E373" i="46"/>
  <c r="E372" i="46"/>
  <c r="E371" i="46"/>
  <c r="E370" i="46"/>
  <c r="E369" i="46"/>
  <c r="E368" i="46"/>
  <c r="E367" i="46"/>
  <c r="E366" i="46"/>
  <c r="E365" i="46"/>
  <c r="E364" i="46"/>
  <c r="E363" i="46"/>
  <c r="E362" i="46"/>
  <c r="E361" i="46"/>
  <c r="E360" i="46"/>
  <c r="E359" i="46"/>
  <c r="E358" i="46"/>
  <c r="E357" i="46"/>
  <c r="E356" i="46"/>
  <c r="E355" i="46"/>
  <c r="E354" i="46"/>
  <c r="E353" i="46"/>
  <c r="E352" i="46"/>
  <c r="E351" i="46"/>
  <c r="E350" i="46"/>
  <c r="E349" i="46"/>
  <c r="E348" i="46"/>
  <c r="E347" i="46"/>
  <c r="E346" i="46"/>
  <c r="E345" i="46"/>
  <c r="E344" i="46"/>
  <c r="E343" i="46"/>
  <c r="E342" i="46"/>
  <c r="E341" i="46"/>
  <c r="E340" i="46"/>
  <c r="E339" i="46"/>
  <c r="E338" i="46"/>
  <c r="E337" i="46"/>
  <c r="E336" i="46"/>
  <c r="E335" i="46"/>
  <c r="E334" i="46"/>
  <c r="E333" i="46"/>
  <c r="E332" i="46"/>
  <c r="E331" i="46"/>
  <c r="E330" i="46"/>
  <c r="E329" i="46"/>
  <c r="E328" i="46"/>
  <c r="E327" i="46"/>
  <c r="E326" i="46"/>
  <c r="E325" i="46"/>
  <c r="E324" i="46"/>
  <c r="E323" i="46"/>
  <c r="E322" i="46"/>
  <c r="E321" i="46"/>
  <c r="E320" i="46"/>
  <c r="E319" i="46"/>
  <c r="E318" i="46"/>
  <c r="E317" i="46"/>
  <c r="E316" i="46"/>
  <c r="E315" i="46"/>
  <c r="E314" i="46"/>
  <c r="E313" i="46"/>
  <c r="E312" i="46"/>
  <c r="E311" i="46"/>
  <c r="E310" i="46"/>
  <c r="E309" i="46"/>
  <c r="E308" i="46"/>
  <c r="E307" i="46"/>
  <c r="E306" i="46"/>
  <c r="E305" i="46"/>
  <c r="E304" i="46"/>
  <c r="E303" i="46"/>
  <c r="E302" i="46"/>
  <c r="E301" i="46"/>
  <c r="E300" i="46"/>
  <c r="E299" i="46"/>
  <c r="E298" i="46"/>
  <c r="E297" i="46"/>
  <c r="E296" i="46"/>
  <c r="E295" i="46"/>
  <c r="E294" i="46"/>
  <c r="E293" i="46"/>
  <c r="E292" i="46"/>
  <c r="E291" i="46"/>
  <c r="E290" i="46"/>
  <c r="E289" i="46"/>
  <c r="E288" i="46"/>
  <c r="E287" i="46"/>
  <c r="E286" i="46"/>
  <c r="E285" i="46"/>
  <c r="E284" i="46"/>
  <c r="E283" i="46"/>
  <c r="E282" i="46"/>
  <c r="E281" i="46"/>
  <c r="E280" i="46"/>
  <c r="E279" i="46"/>
  <c r="E278" i="46"/>
  <c r="E277" i="46"/>
  <c r="E276" i="46"/>
  <c r="E275" i="46"/>
  <c r="E274" i="46"/>
  <c r="E273" i="46"/>
  <c r="E272" i="46"/>
  <c r="E271" i="46"/>
  <c r="E270" i="46"/>
  <c r="E269" i="46"/>
  <c r="E268" i="46"/>
  <c r="E267" i="46"/>
  <c r="E266" i="46"/>
  <c r="E265" i="46"/>
  <c r="E264" i="46"/>
  <c r="E263" i="46"/>
  <c r="E262" i="46"/>
  <c r="E261" i="46"/>
  <c r="E260" i="46"/>
  <c r="E259" i="46"/>
  <c r="E258" i="46"/>
  <c r="E257" i="46"/>
  <c r="E256" i="46"/>
  <c r="E255" i="46"/>
  <c r="E254" i="46"/>
  <c r="E253" i="46"/>
  <c r="E252" i="46"/>
  <c r="E251" i="46"/>
  <c r="E250" i="46"/>
  <c r="E249" i="46"/>
  <c r="E248" i="46"/>
  <c r="E247" i="46"/>
  <c r="E246" i="46"/>
  <c r="E245" i="46"/>
  <c r="E244" i="46"/>
  <c r="E243" i="46"/>
  <c r="E242" i="46"/>
  <c r="E241" i="46"/>
  <c r="E240" i="46"/>
  <c r="E239" i="46"/>
  <c r="E238" i="46"/>
  <c r="E237" i="46"/>
  <c r="E236" i="46"/>
  <c r="E235" i="46"/>
  <c r="E234" i="46"/>
  <c r="E233" i="46"/>
  <c r="E232" i="46"/>
  <c r="E231" i="46"/>
  <c r="E230" i="46"/>
  <c r="E229" i="46"/>
  <c r="E228" i="46"/>
  <c r="E227" i="46"/>
  <c r="E226" i="46"/>
  <c r="E225" i="46"/>
  <c r="E224" i="46"/>
  <c r="E223" i="46"/>
  <c r="E222" i="46"/>
  <c r="E221" i="46"/>
  <c r="E220" i="46"/>
  <c r="E219" i="46"/>
  <c r="E218" i="46"/>
  <c r="E217" i="46"/>
  <c r="E216" i="46"/>
  <c r="E215" i="46"/>
  <c r="E214" i="46"/>
  <c r="E213" i="46"/>
  <c r="E212" i="46"/>
  <c r="E211" i="46"/>
  <c r="E210" i="46"/>
  <c r="E209" i="46"/>
  <c r="E208" i="46"/>
  <c r="E207" i="46"/>
  <c r="E206" i="46"/>
  <c r="E205" i="46"/>
  <c r="E204" i="46"/>
  <c r="E203" i="46"/>
  <c r="E202" i="46"/>
  <c r="E201" i="46"/>
  <c r="E200" i="46"/>
  <c r="E199" i="46"/>
  <c r="E198" i="46"/>
  <c r="E197" i="46"/>
  <c r="E196" i="46"/>
  <c r="E195" i="46"/>
  <c r="E194" i="46"/>
  <c r="E193" i="46"/>
  <c r="E192" i="46"/>
  <c r="E191" i="46"/>
  <c r="E190" i="46"/>
  <c r="E189" i="46"/>
  <c r="E188" i="46"/>
  <c r="E187" i="46"/>
  <c r="E186" i="46"/>
  <c r="E185" i="46"/>
  <c r="E184" i="46"/>
  <c r="E183" i="46"/>
  <c r="E182" i="46"/>
  <c r="E181" i="46"/>
  <c r="E180" i="46"/>
  <c r="E179" i="46"/>
  <c r="E178" i="46"/>
  <c r="E177" i="46"/>
  <c r="E176" i="46"/>
  <c r="E175" i="46"/>
  <c r="E174" i="46"/>
  <c r="E173" i="46"/>
  <c r="E172" i="46"/>
  <c r="E171" i="46"/>
  <c r="E170" i="46"/>
  <c r="E169" i="46"/>
  <c r="E168" i="46"/>
  <c r="E167" i="46"/>
  <c r="E166" i="46"/>
  <c r="E165" i="46"/>
  <c r="E164" i="46"/>
  <c r="E163" i="46"/>
  <c r="E162" i="46"/>
  <c r="E161" i="46"/>
  <c r="E160" i="46"/>
  <c r="E159" i="46"/>
  <c r="E158" i="46"/>
  <c r="E157" i="46"/>
  <c r="E156" i="46"/>
  <c r="E155" i="46"/>
  <c r="E154" i="46"/>
  <c r="E153" i="46"/>
  <c r="E152" i="46"/>
  <c r="E151" i="46"/>
  <c r="E150" i="46"/>
  <c r="E149" i="46"/>
  <c r="E148" i="46"/>
  <c r="E147" i="46"/>
  <c r="E146" i="46"/>
  <c r="E145" i="46"/>
  <c r="E144" i="46"/>
  <c r="E143" i="46"/>
  <c r="E142" i="46"/>
  <c r="E141" i="46"/>
  <c r="E140" i="46"/>
  <c r="E139" i="46"/>
  <c r="E138" i="46"/>
  <c r="E137" i="46"/>
  <c r="E136" i="46"/>
  <c r="E135" i="46"/>
  <c r="E134" i="46"/>
  <c r="E133" i="46"/>
  <c r="E132" i="46"/>
  <c r="E131" i="46"/>
  <c r="E130" i="46"/>
  <c r="E129" i="46"/>
  <c r="E128" i="46"/>
  <c r="E127" i="46"/>
  <c r="E126" i="46"/>
  <c r="E125" i="46"/>
  <c r="E124" i="46"/>
  <c r="E123" i="46"/>
  <c r="E122" i="46"/>
  <c r="E121" i="46"/>
  <c r="E120" i="46"/>
  <c r="E119" i="46"/>
  <c r="E118" i="46"/>
  <c r="E117" i="46"/>
  <c r="E116" i="46"/>
  <c r="E115" i="46"/>
  <c r="J114" i="46"/>
  <c r="E114" i="46"/>
  <c r="J113" i="46"/>
  <c r="I113" i="46"/>
  <c r="E113" i="46"/>
  <c r="J112" i="46"/>
  <c r="I112" i="46"/>
  <c r="E112" i="46"/>
  <c r="J111" i="46"/>
  <c r="I111" i="46"/>
  <c r="E111" i="46"/>
  <c r="J110" i="46"/>
  <c r="I110" i="46"/>
  <c r="E110" i="46"/>
  <c r="J109" i="46"/>
  <c r="I109" i="46"/>
  <c r="E109" i="46"/>
  <c r="J108" i="46"/>
  <c r="I108" i="46"/>
  <c r="E108" i="46"/>
  <c r="J107" i="46"/>
  <c r="I107" i="46"/>
  <c r="E107" i="46"/>
  <c r="J106" i="46"/>
  <c r="I106" i="46"/>
  <c r="E106" i="46"/>
  <c r="J105" i="46"/>
  <c r="I105" i="46"/>
  <c r="E105" i="46"/>
  <c r="J104" i="46"/>
  <c r="I104" i="46"/>
  <c r="E104" i="46"/>
  <c r="J103" i="46"/>
  <c r="I103" i="46"/>
  <c r="E103" i="46"/>
  <c r="J102" i="46"/>
  <c r="I102" i="46"/>
  <c r="E102" i="46"/>
  <c r="J101" i="46"/>
  <c r="I101" i="46"/>
  <c r="E101" i="46"/>
  <c r="J100" i="46"/>
  <c r="I100" i="46"/>
  <c r="E100" i="46"/>
  <c r="J99" i="46"/>
  <c r="I99" i="46"/>
  <c r="E99" i="46"/>
  <c r="J98" i="46"/>
  <c r="I98" i="46"/>
  <c r="E98" i="46"/>
  <c r="J97" i="46"/>
  <c r="I97" i="46"/>
  <c r="E97" i="46"/>
  <c r="J96" i="46"/>
  <c r="I96" i="46"/>
  <c r="E96" i="46"/>
  <c r="J95" i="46"/>
  <c r="I95" i="46"/>
  <c r="E95" i="46"/>
  <c r="J94" i="46"/>
  <c r="I94" i="46"/>
  <c r="E94" i="46"/>
  <c r="J93" i="46"/>
  <c r="I93" i="46"/>
  <c r="E93" i="46"/>
  <c r="J92" i="46"/>
  <c r="I92" i="46"/>
  <c r="E92" i="46"/>
  <c r="J91" i="46"/>
  <c r="I91" i="46"/>
  <c r="E91" i="46"/>
  <c r="J90" i="46"/>
  <c r="I90" i="46"/>
  <c r="E90" i="46"/>
  <c r="J89" i="46"/>
  <c r="I89" i="46"/>
  <c r="E89" i="46"/>
  <c r="J88" i="46"/>
  <c r="I88" i="46"/>
  <c r="E88" i="46"/>
  <c r="J87" i="46"/>
  <c r="I87" i="46"/>
  <c r="E87" i="46"/>
  <c r="J86" i="46"/>
  <c r="I86" i="46"/>
  <c r="E86" i="46"/>
  <c r="J85" i="46"/>
  <c r="I85" i="46"/>
  <c r="E85" i="46"/>
  <c r="J84" i="46"/>
  <c r="I84" i="46"/>
  <c r="E84" i="46"/>
  <c r="J83" i="46"/>
  <c r="I83" i="46"/>
  <c r="E83" i="46"/>
  <c r="J82" i="46"/>
  <c r="I82" i="46"/>
  <c r="E82" i="46"/>
  <c r="J81" i="46"/>
  <c r="I81" i="46"/>
  <c r="E81" i="46"/>
  <c r="J80" i="46"/>
  <c r="H80" i="46"/>
  <c r="I80" i="46" s="1"/>
  <c r="E80" i="46"/>
  <c r="J79" i="46"/>
  <c r="I79" i="46"/>
  <c r="E79" i="46"/>
  <c r="J78" i="46"/>
  <c r="I78" i="46"/>
  <c r="E78" i="46"/>
  <c r="J77" i="46"/>
  <c r="I77" i="46"/>
  <c r="E77" i="46"/>
  <c r="J76" i="46"/>
  <c r="I76" i="46"/>
  <c r="E76" i="46"/>
  <c r="J75" i="46"/>
  <c r="I75" i="46"/>
  <c r="E75" i="46"/>
  <c r="J74" i="46"/>
  <c r="I74" i="46"/>
  <c r="E74" i="46"/>
  <c r="J73" i="46"/>
  <c r="I73" i="46"/>
  <c r="E73" i="46"/>
  <c r="J72" i="46"/>
  <c r="I72" i="46"/>
  <c r="E72" i="46"/>
  <c r="J71" i="46"/>
  <c r="I71" i="46"/>
  <c r="E71" i="46"/>
  <c r="J70" i="46"/>
  <c r="I70" i="46"/>
  <c r="E70" i="46"/>
  <c r="J69" i="46"/>
  <c r="I69" i="46"/>
  <c r="E69" i="46"/>
  <c r="J68" i="46"/>
  <c r="I68" i="46"/>
  <c r="E68" i="46"/>
  <c r="J67" i="46"/>
  <c r="I67" i="46"/>
  <c r="E67" i="46"/>
  <c r="J66" i="46"/>
  <c r="I66" i="46"/>
  <c r="E66" i="46"/>
  <c r="J65" i="46"/>
  <c r="I65" i="46"/>
  <c r="E65" i="46"/>
  <c r="J64" i="46"/>
  <c r="I64" i="46"/>
  <c r="E64" i="46"/>
  <c r="J63" i="46"/>
  <c r="I63" i="46"/>
  <c r="E63" i="46"/>
  <c r="J62" i="46"/>
  <c r="I62" i="46"/>
  <c r="E62" i="46"/>
  <c r="J61" i="46"/>
  <c r="I61" i="46"/>
  <c r="E61" i="46"/>
  <c r="J60" i="46"/>
  <c r="I60" i="46"/>
  <c r="E60" i="46"/>
  <c r="J59" i="46"/>
  <c r="I59" i="46"/>
  <c r="E59" i="46"/>
  <c r="J58" i="46"/>
  <c r="I58" i="46"/>
  <c r="E58" i="46"/>
  <c r="J57" i="46"/>
  <c r="I57" i="46"/>
  <c r="E57" i="46"/>
  <c r="J56" i="46"/>
  <c r="I56" i="46"/>
  <c r="E56" i="46"/>
  <c r="J55" i="46"/>
  <c r="I55" i="46"/>
  <c r="E55" i="46"/>
  <c r="J54" i="46"/>
  <c r="I54" i="46"/>
  <c r="E54" i="46"/>
  <c r="J53" i="46"/>
  <c r="I53" i="46"/>
  <c r="E53" i="46"/>
  <c r="J52" i="46"/>
  <c r="I52" i="46"/>
  <c r="E52" i="46"/>
  <c r="J51" i="46"/>
  <c r="I51" i="46"/>
  <c r="E51" i="46"/>
  <c r="J50" i="46"/>
  <c r="I50" i="46"/>
  <c r="E50" i="46"/>
  <c r="J49" i="46"/>
  <c r="I49" i="46"/>
  <c r="E49" i="46"/>
  <c r="J48" i="46"/>
  <c r="I48" i="46"/>
  <c r="E48" i="46"/>
  <c r="J47" i="46"/>
  <c r="H47" i="46"/>
  <c r="I47" i="46" s="1"/>
  <c r="E47" i="46"/>
  <c r="J46" i="46"/>
  <c r="I46" i="46"/>
  <c r="E46" i="46"/>
  <c r="J45" i="46"/>
  <c r="I45" i="46"/>
  <c r="E45" i="46"/>
  <c r="J44" i="46"/>
  <c r="I44" i="46"/>
  <c r="E44" i="46"/>
  <c r="J43" i="46"/>
  <c r="I43" i="46"/>
  <c r="E43" i="46"/>
  <c r="J42" i="46"/>
  <c r="I42" i="46"/>
  <c r="E42" i="46"/>
  <c r="J41" i="46"/>
  <c r="I41" i="46"/>
  <c r="E41" i="46"/>
  <c r="J40" i="46"/>
  <c r="I40" i="46"/>
  <c r="E40" i="46"/>
  <c r="J39" i="46"/>
  <c r="I39" i="46"/>
  <c r="E39" i="46"/>
  <c r="J38" i="46"/>
  <c r="I38" i="46"/>
  <c r="E38" i="46"/>
  <c r="J37" i="46"/>
  <c r="I37" i="46"/>
  <c r="E37" i="46"/>
  <c r="J36" i="46"/>
  <c r="I36" i="46"/>
  <c r="E36" i="46"/>
  <c r="J35" i="46"/>
  <c r="I35" i="46"/>
  <c r="E35" i="46"/>
  <c r="J34" i="46"/>
  <c r="I34" i="46"/>
  <c r="E34" i="46"/>
  <c r="J33" i="46"/>
  <c r="I33" i="46"/>
  <c r="E33" i="46"/>
  <c r="J32" i="46"/>
  <c r="I32" i="46"/>
  <c r="E32" i="46"/>
  <c r="J31" i="46"/>
  <c r="I31" i="46"/>
  <c r="E31" i="46"/>
  <c r="J30" i="46"/>
  <c r="I30" i="46"/>
  <c r="E30" i="46"/>
  <c r="J29" i="46"/>
  <c r="I29" i="46"/>
  <c r="E29" i="46"/>
  <c r="J28" i="46"/>
  <c r="I28" i="46"/>
  <c r="E28" i="46"/>
  <c r="J27" i="46"/>
  <c r="I27" i="46"/>
  <c r="E27" i="46"/>
  <c r="J26" i="46"/>
  <c r="I26" i="46"/>
  <c r="E26" i="46"/>
  <c r="J25" i="46"/>
  <c r="I25" i="46"/>
  <c r="E25" i="46"/>
  <c r="J24" i="46"/>
  <c r="I24" i="46"/>
  <c r="E24" i="46"/>
  <c r="J23" i="46"/>
  <c r="I23" i="46"/>
  <c r="E23" i="46"/>
  <c r="J22" i="46"/>
  <c r="I22" i="46"/>
  <c r="E22" i="46"/>
  <c r="J21" i="46"/>
  <c r="I21" i="46"/>
  <c r="E21" i="46"/>
  <c r="J20" i="46"/>
  <c r="I20" i="46"/>
  <c r="E20" i="46"/>
  <c r="J19" i="46"/>
  <c r="I19" i="46"/>
  <c r="E19" i="46"/>
  <c r="J18" i="46"/>
  <c r="I18" i="46"/>
  <c r="E18" i="46"/>
  <c r="J17" i="46"/>
  <c r="I17" i="46"/>
  <c r="E17" i="46"/>
  <c r="J16" i="46"/>
  <c r="I16" i="46"/>
  <c r="E16" i="46"/>
  <c r="J15" i="46"/>
  <c r="I15" i="46"/>
  <c r="E15" i="46"/>
  <c r="J14" i="46"/>
  <c r="I14" i="46"/>
  <c r="E14" i="46"/>
  <c r="J13" i="46"/>
  <c r="I13" i="46"/>
  <c r="E13" i="46"/>
  <c r="J12" i="46"/>
  <c r="I12" i="46"/>
  <c r="E12" i="46"/>
  <c r="J11" i="46"/>
  <c r="I11" i="46"/>
  <c r="E11" i="46"/>
  <c r="J10" i="46"/>
  <c r="I10" i="46"/>
  <c r="E10" i="46"/>
  <c r="J9" i="46"/>
  <c r="I9" i="46"/>
  <c r="E9" i="46"/>
  <c r="J8" i="46"/>
  <c r="I8" i="46"/>
  <c r="E8" i="46"/>
  <c r="J7" i="46"/>
  <c r="I7" i="46"/>
  <c r="E7" i="46"/>
  <c r="J6" i="46"/>
  <c r="I6" i="46"/>
  <c r="E6" i="46"/>
  <c r="J5" i="46"/>
  <c r="I5" i="46"/>
  <c r="E5" i="46"/>
  <c r="J4" i="46"/>
  <c r="I4" i="46"/>
  <c r="E4" i="46"/>
  <c r="J3" i="46"/>
  <c r="I3" i="46"/>
  <c r="E3" i="46"/>
  <c r="J2" i="46"/>
  <c r="I2" i="46"/>
  <c r="E2" i="46"/>
  <c r="V321" i="106"/>
  <c r="V317" i="106"/>
  <c r="Z291" i="106"/>
  <c r="Z263" i="106"/>
  <c r="V253" i="106"/>
  <c r="V251" i="106"/>
  <c r="Z206" i="106"/>
  <c r="I193" i="106"/>
  <c r="I184" i="106"/>
  <c r="I181" i="106"/>
  <c r="I178" i="106"/>
  <c r="I166" i="106"/>
  <c r="I163" i="106"/>
  <c r="I160" i="106"/>
  <c r="I157" i="106"/>
  <c r="I154" i="106"/>
  <c r="I148" i="106"/>
  <c r="I145" i="106"/>
  <c r="I142" i="106"/>
  <c r="I136" i="106"/>
  <c r="I133" i="106"/>
  <c r="I130" i="106"/>
  <c r="Z52" i="106"/>
  <c r="AA1" i="106"/>
  <c r="Z1" i="106"/>
  <c r="Y1" i="106"/>
  <c r="X1" i="106"/>
  <c r="T1" i="106"/>
  <c r="T317" i="106" s="1"/>
  <c r="Y37" i="106" l="1"/>
  <c r="T43" i="106"/>
  <c r="X113" i="106"/>
  <c r="T141" i="106"/>
  <c r="T215" i="106"/>
  <c r="T245" i="106"/>
  <c r="T299" i="106"/>
  <c r="T122" i="106"/>
  <c r="X308" i="106"/>
  <c r="X19" i="106"/>
  <c r="T53" i="106"/>
  <c r="T89" i="106"/>
  <c r="T119" i="106"/>
  <c r="T165" i="106"/>
  <c r="X248" i="106"/>
  <c r="T270" i="106"/>
  <c r="X299" i="106"/>
  <c r="X28" i="106"/>
  <c r="X92" i="106"/>
  <c r="T282" i="106"/>
  <c r="T28" i="106"/>
  <c r="T92" i="106"/>
  <c r="T121" i="106"/>
  <c r="X221" i="106"/>
  <c r="T279" i="106"/>
  <c r="T308" i="106"/>
  <c r="T230" i="106"/>
  <c r="X65" i="106"/>
  <c r="T168" i="106"/>
  <c r="X251" i="106"/>
  <c r="X31" i="106"/>
  <c r="X68" i="106"/>
  <c r="X101" i="106"/>
  <c r="T171" i="106"/>
  <c r="X199" i="106"/>
  <c r="T233" i="106"/>
  <c r="T286" i="106"/>
  <c r="T236" i="106"/>
  <c r="T195" i="106"/>
  <c r="T104" i="106"/>
  <c r="T204" i="106"/>
  <c r="T77" i="106"/>
  <c r="T257" i="106"/>
  <c r="T318" i="106"/>
  <c r="X74" i="106"/>
  <c r="T156" i="106"/>
  <c r="T174" i="106"/>
  <c r="T254" i="106"/>
  <c r="T110" i="106"/>
  <c r="X174" i="106"/>
  <c r="X236" i="106"/>
  <c r="T293" i="106"/>
  <c r="T113" i="106"/>
  <c r="T212" i="106"/>
  <c r="X239" i="106"/>
  <c r="T259" i="106"/>
  <c r="T296" i="106"/>
  <c r="T320" i="106"/>
  <c r="T37" i="106"/>
  <c r="X43" i="106"/>
  <c r="X53" i="106"/>
  <c r="T62" i="106"/>
  <c r="X71" i="106"/>
  <c r="T86" i="106"/>
  <c r="X104" i="106"/>
  <c r="T153" i="106"/>
  <c r="T162" i="106"/>
  <c r="X168" i="106"/>
  <c r="T183" i="106"/>
  <c r="T196" i="106"/>
  <c r="T208" i="106"/>
  <c r="T224" i="106"/>
  <c r="X230" i="106"/>
  <c r="X245" i="106"/>
  <c r="Y251" i="106"/>
  <c r="T263" i="106"/>
  <c r="X270" i="106"/>
  <c r="X283" i="106"/>
  <c r="X293" i="106"/>
  <c r="T321" i="106"/>
  <c r="X196" i="106"/>
  <c r="X209" i="106"/>
  <c r="T218" i="106"/>
  <c r="X224" i="106"/>
  <c r="T253" i="106"/>
  <c r="T273" i="106"/>
  <c r="Y283" i="106"/>
  <c r="T302" i="106"/>
  <c r="T13" i="106"/>
  <c r="T22" i="106"/>
  <c r="X37" i="106"/>
  <c r="T80" i="106"/>
  <c r="X86" i="106"/>
  <c r="T95" i="106"/>
  <c r="T116" i="106"/>
  <c r="T128" i="106"/>
  <c r="T144" i="106"/>
  <c r="X13" i="106"/>
  <c r="X22" i="106"/>
  <c r="T31" i="106"/>
  <c r="T46" i="106"/>
  <c r="X56" i="106"/>
  <c r="T65" i="106"/>
  <c r="T74" i="106"/>
  <c r="X80" i="106"/>
  <c r="X95" i="106"/>
  <c r="X107" i="106"/>
  <c r="T129" i="106"/>
  <c r="T138" i="106"/>
  <c r="T177" i="106"/>
  <c r="T199" i="106"/>
  <c r="X218" i="106"/>
  <c r="T239" i="106"/>
  <c r="X264" i="106"/>
  <c r="T275" i="106"/>
  <c r="T285" i="106"/>
  <c r="X302" i="106"/>
  <c r="T311" i="106"/>
  <c r="T16" i="106"/>
  <c r="T25" i="106"/>
  <c r="X40" i="106"/>
  <c r="T59" i="106"/>
  <c r="X89" i="106"/>
  <c r="X98" i="106"/>
  <c r="X110" i="106"/>
  <c r="X119" i="106"/>
  <c r="T147" i="106"/>
  <c r="T189" i="106"/>
  <c r="X212" i="106"/>
  <c r="T220" i="106"/>
  <c r="T227" i="106"/>
  <c r="X233" i="106"/>
  <c r="T242" i="106"/>
  <c r="X254" i="106"/>
  <c r="T267" i="106"/>
  <c r="T280" i="106"/>
  <c r="X296" i="106"/>
  <c r="T305" i="106"/>
  <c r="T313" i="106"/>
  <c r="X305" i="106"/>
  <c r="T292" i="106"/>
  <c r="T283" i="106"/>
  <c r="T264" i="106"/>
  <c r="T248" i="106"/>
  <c r="X215" i="106"/>
  <c r="T209" i="106"/>
  <c r="T186" i="106"/>
  <c r="X171" i="106"/>
  <c r="T159" i="106"/>
  <c r="T150" i="106"/>
  <c r="T135" i="106"/>
  <c r="X116" i="106"/>
  <c r="T98" i="106"/>
  <c r="X83" i="106"/>
  <c r="X77" i="106"/>
  <c r="T71" i="106"/>
  <c r="X62" i="106"/>
  <c r="T56" i="106"/>
  <c r="X46" i="106"/>
  <c r="T40" i="106"/>
  <c r="T34" i="106"/>
  <c r="T19" i="106"/>
  <c r="X16" i="106"/>
  <c r="X25" i="106"/>
  <c r="X34" i="106"/>
  <c r="T52" i="106"/>
  <c r="X59" i="106"/>
  <c r="T68" i="106"/>
  <c r="T83" i="106"/>
  <c r="T101" i="106"/>
  <c r="T132" i="106"/>
  <c r="T180" i="106"/>
  <c r="T202" i="106"/>
  <c r="T221" i="106"/>
  <c r="X227" i="106"/>
  <c r="X242" i="106"/>
  <c r="T251" i="106"/>
  <c r="X267" i="106"/>
  <c r="X280" i="106"/>
  <c r="T288" i="106"/>
  <c r="T112" i="106"/>
  <c r="T217" i="106"/>
  <c r="T250" i="106"/>
  <c r="T256" i="106"/>
  <c r="V121" i="106"/>
  <c r="Y227" i="106" l="1"/>
  <c r="Z227" i="106" s="1"/>
  <c r="Y138" i="106"/>
  <c r="Y28" i="106"/>
  <c r="Z28" i="106" s="1"/>
  <c r="Y59" i="106"/>
  <c r="Z59" i="106" s="1"/>
  <c r="Y224" i="106"/>
  <c r="Z224" i="106" s="1"/>
  <c r="X138" i="106"/>
  <c r="X202" i="106"/>
  <c r="Z202" i="106" s="1"/>
  <c r="Y171" i="106"/>
  <c r="Z171" i="106" s="1"/>
  <c r="Y77" i="106"/>
  <c r="Z77" i="106" s="1"/>
  <c r="Y308" i="106"/>
  <c r="Z308" i="106" s="1"/>
  <c r="Y80" i="106"/>
  <c r="Z80" i="106" s="1"/>
  <c r="Y212" i="106"/>
  <c r="Z212" i="106" s="1"/>
  <c r="Y122" i="106"/>
  <c r="X122" i="106"/>
  <c r="X125" i="106" s="1"/>
  <c r="Y168" i="106"/>
  <c r="Z168" i="106" s="1"/>
  <c r="Y174" i="106"/>
  <c r="Z174" i="106" s="1"/>
  <c r="Y74" i="106"/>
  <c r="Z74" i="106" s="1"/>
  <c r="Y286" i="106"/>
  <c r="Y221" i="106"/>
  <c r="Z221" i="106" s="1"/>
  <c r="Y236" i="106"/>
  <c r="Z236" i="106" s="1"/>
  <c r="Y233" i="106"/>
  <c r="Z233" i="106" s="1"/>
  <c r="Y34" i="106"/>
  <c r="Z34" i="106" s="1"/>
  <c r="Y218" i="106"/>
  <c r="Z218" i="106" s="1"/>
  <c r="T107" i="106"/>
  <c r="Y296" i="106"/>
  <c r="Z296" i="106" s="1"/>
  <c r="T238" i="106"/>
  <c r="V238" i="106"/>
  <c r="V118" i="106"/>
  <c r="V191" i="106"/>
  <c r="V226" i="106"/>
  <c r="V22" i="106"/>
  <c r="Y95" i="106"/>
  <c r="Z95" i="106" s="1"/>
  <c r="T207" i="106"/>
  <c r="T241" i="106"/>
  <c r="T173" i="106"/>
  <c r="V64" i="106"/>
  <c r="Y267" i="106"/>
  <c r="Z267" i="106" s="1"/>
  <c r="V179" i="106"/>
  <c r="V94" i="106"/>
  <c r="T185" i="106"/>
  <c r="T164" i="106"/>
  <c r="Y13" i="106"/>
  <c r="Z13" i="106" s="1"/>
  <c r="T143" i="106"/>
  <c r="V176" i="106"/>
  <c r="T131" i="106"/>
  <c r="V82" i="106"/>
  <c r="T21" i="106"/>
  <c r="T91" i="106"/>
  <c r="V91" i="106"/>
  <c r="V39" i="106"/>
  <c r="V27" i="106"/>
  <c r="V58" i="106"/>
  <c r="Y19" i="106"/>
  <c r="Z19" i="106" s="1"/>
  <c r="T55" i="106"/>
  <c r="Y113" i="106"/>
  <c r="Z113" i="106" s="1"/>
  <c r="Y254" i="106"/>
  <c r="Z254" i="106" s="1"/>
  <c r="Y305" i="106"/>
  <c r="Z305" i="106" s="1"/>
  <c r="Y68" i="106"/>
  <c r="Z68" i="106" s="1"/>
  <c r="V70" i="106"/>
  <c r="T67" i="106"/>
  <c r="Y65" i="106"/>
  <c r="Z65" i="106" s="1"/>
  <c r="T4" i="106"/>
  <c r="T247" i="106"/>
  <c r="Y245" i="106"/>
  <c r="Z245" i="106" s="1"/>
  <c r="V124" i="106"/>
  <c r="T191" i="106"/>
  <c r="T278" i="106"/>
  <c r="Y299" i="106"/>
  <c r="Z299" i="106" s="1"/>
  <c r="Y242" i="106"/>
  <c r="Z242" i="106" s="1"/>
  <c r="T295" i="106"/>
  <c r="T48" i="106"/>
  <c r="Y239" i="106"/>
  <c r="Z239" i="106" s="1"/>
  <c r="Z37" i="106"/>
  <c r="Y311" i="106"/>
  <c r="Y280" i="106"/>
  <c r="Z280" i="106" s="1"/>
  <c r="Y293" i="106"/>
  <c r="Z293" i="106" s="1"/>
  <c r="X189" i="106"/>
  <c r="Z189" i="106" s="1"/>
  <c r="Y46" i="106"/>
  <c r="Z46" i="106" s="1"/>
  <c r="X286" i="106"/>
  <c r="X7" i="106"/>
  <c r="Y83" i="106"/>
  <c r="Z83" i="106" s="1"/>
  <c r="X10" i="106"/>
  <c r="T10" i="106"/>
  <c r="Y119" i="106"/>
  <c r="Z119" i="106" s="1"/>
  <c r="T7" i="106"/>
  <c r="X311" i="106"/>
  <c r="Z251" i="106"/>
  <c r="X144" i="106"/>
  <c r="X165" i="106"/>
  <c r="T307" i="106"/>
  <c r="Z283" i="106"/>
  <c r="X260" i="106"/>
  <c r="T223" i="106"/>
  <c r="T214" i="106"/>
  <c r="T152" i="106"/>
  <c r="T24" i="106"/>
  <c r="Y40" i="106"/>
  <c r="Z40" i="106" s="1"/>
  <c r="Y196" i="106"/>
  <c r="Z196" i="106" s="1"/>
  <c r="Y22" i="106"/>
  <c r="Z22" i="106" s="1"/>
  <c r="T149" i="106"/>
  <c r="T45" i="106"/>
  <c r="T229" i="106"/>
  <c r="T134" i="106"/>
  <c r="T6" i="106"/>
  <c r="T61" i="106"/>
  <c r="T109" i="106"/>
  <c r="T201" i="106"/>
  <c r="T170" i="106"/>
  <c r="T88" i="106"/>
  <c r="T310" i="106"/>
  <c r="T266" i="106"/>
  <c r="T269" i="106"/>
  <c r="T36" i="106"/>
  <c r="T18" i="106"/>
  <c r="T15" i="106"/>
  <c r="T9" i="106"/>
  <c r="T198" i="106"/>
  <c r="T232" i="106"/>
  <c r="T30" i="106"/>
  <c r="T115" i="106"/>
  <c r="Y107" i="106"/>
  <c r="Z107" i="106" s="1"/>
  <c r="T304" i="106"/>
  <c r="T182" i="106"/>
  <c r="T161" i="106"/>
  <c r="T39" i="106"/>
  <c r="T235" i="106"/>
  <c r="T158" i="106"/>
  <c r="T76" i="106"/>
  <c r="T124" i="106"/>
  <c r="T272" i="106"/>
  <c r="T179" i="106"/>
  <c r="T33" i="106"/>
  <c r="T155" i="106"/>
  <c r="T176" i="106"/>
  <c r="T97" i="106"/>
  <c r="T70" i="106"/>
  <c r="T85" i="106"/>
  <c r="T42" i="106"/>
  <c r="T58" i="106"/>
  <c r="T140" i="106"/>
  <c r="T94" i="106"/>
  <c r="T226" i="106"/>
  <c r="T167" i="106"/>
  <c r="T188" i="106"/>
  <c r="T82" i="106"/>
  <c r="T211" i="106"/>
  <c r="T73" i="106"/>
  <c r="T244" i="106"/>
  <c r="T146" i="106"/>
  <c r="T27" i="106"/>
  <c r="T298" i="106"/>
  <c r="T118" i="106"/>
  <c r="T137" i="106"/>
  <c r="T64" i="106"/>
  <c r="T301" i="106"/>
  <c r="T79" i="106"/>
  <c r="T12" i="106"/>
  <c r="Y147" i="106"/>
  <c r="X147" i="106"/>
  <c r="Y270" i="106"/>
  <c r="Z270" i="106" s="1"/>
  <c r="Y162" i="106"/>
  <c r="X162" i="106"/>
  <c r="Y141" i="106"/>
  <c r="X141" i="106"/>
  <c r="Y153" i="106"/>
  <c r="X153" i="106"/>
  <c r="Y25" i="106"/>
  <c r="Z25" i="106" s="1"/>
  <c r="Y110" i="106"/>
  <c r="Z110" i="106" s="1"/>
  <c r="Y159" i="106"/>
  <c r="X159" i="106"/>
  <c r="Y183" i="106"/>
  <c r="Y101" i="106"/>
  <c r="Z101" i="106" s="1"/>
  <c r="V275" i="106"/>
  <c r="Y56" i="106"/>
  <c r="Z56" i="106" s="1"/>
  <c r="Y248" i="106"/>
  <c r="Z248" i="106" s="1"/>
  <c r="Y116" i="106"/>
  <c r="Z116" i="106" s="1"/>
  <c r="V270" i="106"/>
  <c r="Y62" i="106"/>
  <c r="Z62" i="106" s="1"/>
  <c r="V283" i="106"/>
  <c r="V101" i="106"/>
  <c r="Y31" i="106"/>
  <c r="Z31" i="106" s="1"/>
  <c r="Y180" i="106"/>
  <c r="X180" i="106"/>
  <c r="Y186" i="106"/>
  <c r="X186" i="106"/>
  <c r="V308" i="106"/>
  <c r="V215" i="106"/>
  <c r="V318" i="106"/>
  <c r="Y215" i="106"/>
  <c r="Z215" i="106" s="1"/>
  <c r="Y209" i="106"/>
  <c r="V248" i="106"/>
  <c r="Y132" i="106"/>
  <c r="X132" i="106"/>
  <c r="Y43" i="106"/>
  <c r="Z43" i="106" s="1"/>
  <c r="V273" i="106"/>
  <c r="V97" i="106"/>
  <c r="V320" i="106"/>
  <c r="V267" i="106"/>
  <c r="V264" i="106"/>
  <c r="T289" i="106"/>
  <c r="V212" i="106"/>
  <c r="V196" i="106"/>
  <c r="V189" i="106"/>
  <c r="V173" i="106"/>
  <c r="V147" i="106"/>
  <c r="V95" i="106"/>
  <c r="V122" i="106"/>
  <c r="V135" i="106"/>
  <c r="V129" i="106"/>
  <c r="V113" i="106"/>
  <c r="T260" i="106"/>
  <c r="V110" i="106"/>
  <c r="V68" i="106"/>
  <c r="V56" i="106"/>
  <c r="V36" i="106"/>
  <c r="Y273" i="106"/>
  <c r="V227" i="106"/>
  <c r="V180" i="106"/>
  <c r="V79" i="106"/>
  <c r="V186" i="106"/>
  <c r="V199" i="106"/>
  <c r="T192" i="106"/>
  <c r="V46" i="106"/>
  <c r="V37" i="106"/>
  <c r="X257" i="106"/>
  <c r="T319" i="106"/>
  <c r="T276" i="106"/>
  <c r="V239" i="106"/>
  <c r="V293" i="106"/>
  <c r="V288" i="106"/>
  <c r="V170" i="106"/>
  <c r="V119" i="106"/>
  <c r="V144" i="106"/>
  <c r="V230" i="106"/>
  <c r="V153" i="106"/>
  <c r="Y86" i="106"/>
  <c r="Z86" i="106" s="1"/>
  <c r="V34" i="106"/>
  <c r="V19" i="106"/>
  <c r="T100" i="106"/>
  <c r="V16" i="106"/>
  <c r="T103" i="106"/>
  <c r="V313" i="106"/>
  <c r="V235" i="106"/>
  <c r="V254" i="106"/>
  <c r="V233" i="106"/>
  <c r="V245" i="106"/>
  <c r="V242" i="106"/>
  <c r="V241" i="106"/>
  <c r="V229" i="106"/>
  <c r="V221" i="106"/>
  <c r="V183" i="106"/>
  <c r="V98" i="106"/>
  <c r="V214" i="106"/>
  <c r="V89" i="106"/>
  <c r="V74" i="106"/>
  <c r="V92" i="106"/>
  <c r="V53" i="106"/>
  <c r="V83" i="106"/>
  <c r="X273" i="106"/>
  <c r="V25" i="106"/>
  <c r="V13" i="106"/>
  <c r="Y104" i="106"/>
  <c r="Z104" i="106" s="1"/>
  <c r="T106" i="106"/>
  <c r="V282" i="106"/>
  <c r="T291" i="106"/>
  <c r="V286" i="106"/>
  <c r="Y264" i="106"/>
  <c r="Z264" i="106" s="1"/>
  <c r="V257" i="106"/>
  <c r="T314" i="106"/>
  <c r="V247" i="106"/>
  <c r="V266" i="106"/>
  <c r="V259" i="106"/>
  <c r="V182" i="106"/>
  <c r="V209" i="106"/>
  <c r="V86" i="106"/>
  <c r="V138" i="106"/>
  <c r="V116" i="106"/>
  <c r="Y177" i="106"/>
  <c r="X177" i="106"/>
  <c r="Y150" i="106"/>
  <c r="X150" i="106"/>
  <c r="V162" i="106"/>
  <c r="V165" i="106"/>
  <c r="V31" i="106"/>
  <c r="V137" i="106"/>
  <c r="V104" i="106"/>
  <c r="V141" i="106"/>
  <c r="V132" i="106"/>
  <c r="V204" i="106"/>
  <c r="V202" i="106"/>
  <c r="V115" i="106"/>
  <c r="V61" i="106"/>
  <c r="Y129" i="106"/>
  <c r="X129" i="106"/>
  <c r="V59" i="106"/>
  <c r="V80" i="106"/>
  <c r="V76" i="106"/>
  <c r="V302" i="106"/>
  <c r="V296" i="106"/>
  <c r="Y257" i="106"/>
  <c r="V218" i="106"/>
  <c r="V236" i="106"/>
  <c r="V311" i="106"/>
  <c r="V280" i="106"/>
  <c r="V224" i="106"/>
  <c r="V171" i="106"/>
  <c r="V156" i="106"/>
  <c r="V62" i="106"/>
  <c r="V28" i="106"/>
  <c r="V159" i="106"/>
  <c r="X4" i="106"/>
  <c r="Y4" i="106"/>
  <c r="V305" i="106"/>
  <c r="V285" i="106"/>
  <c r="V299" i="106"/>
  <c r="V174" i="106"/>
  <c r="T205" i="106"/>
  <c r="V177" i="106"/>
  <c r="V150" i="106"/>
  <c r="V220" i="106"/>
  <c r="V168" i="106"/>
  <c r="V77" i="106"/>
  <c r="V71" i="106"/>
  <c r="V67" i="106"/>
  <c r="Y71" i="106"/>
  <c r="V65" i="106"/>
  <c r="V40" i="106"/>
  <c r="V43" i="106"/>
  <c r="X183" i="106" l="1"/>
  <c r="Y230" i="106"/>
  <c r="Z230" i="106" s="1"/>
  <c r="Y92" i="106"/>
  <c r="Z92" i="106" s="1"/>
  <c r="Y165" i="106"/>
  <c r="Z165" i="106" s="1"/>
  <c r="Y199" i="106"/>
  <c r="Z199" i="106" s="1"/>
  <c r="Y10" i="106"/>
  <c r="Z10" i="106" s="1"/>
  <c r="Y53" i="106"/>
  <c r="Z53" i="106" s="1"/>
  <c r="Y144" i="106"/>
  <c r="Z144" i="106" s="1"/>
  <c r="Z138" i="106"/>
  <c r="X135" i="106"/>
  <c r="X156" i="106"/>
  <c r="Y135" i="106"/>
  <c r="Y156" i="106"/>
  <c r="Y89" i="106"/>
  <c r="Z89" i="106" s="1"/>
  <c r="Y16" i="106"/>
  <c r="Z16" i="106" s="1"/>
  <c r="Y98" i="106"/>
  <c r="Z98" i="106" s="1"/>
  <c r="Y7" i="106"/>
  <c r="Z7" i="106" s="1"/>
  <c r="V217" i="106"/>
  <c r="V85" i="106"/>
  <c r="V4" i="106"/>
  <c r="V256" i="106"/>
  <c r="V269" i="106"/>
  <c r="V167" i="106"/>
  <c r="V140" i="106"/>
  <c r="V143" i="106"/>
  <c r="V146" i="106"/>
  <c r="V45" i="106"/>
  <c r="V185" i="106"/>
  <c r="V109" i="106"/>
  <c r="V134" i="106"/>
  <c r="Z122" i="106"/>
  <c r="Z286" i="106"/>
  <c r="V201" i="106"/>
  <c r="V244" i="106"/>
  <c r="V152" i="106"/>
  <c r="V24" i="106"/>
  <c r="V131" i="106"/>
  <c r="V21" i="106"/>
  <c r="V107" i="106"/>
  <c r="V304" i="106"/>
  <c r="T125" i="106"/>
  <c r="V161" i="106"/>
  <c r="V158" i="106"/>
  <c r="V48" i="106"/>
  <c r="V9" i="106"/>
  <c r="V10" i="106"/>
  <c r="V250" i="106"/>
  <c r="Y302" i="106"/>
  <c r="Z302" i="106" s="1"/>
  <c r="V232" i="106"/>
  <c r="V149" i="106"/>
  <c r="T322" i="106"/>
  <c r="V295" i="106"/>
  <c r="V33" i="106"/>
  <c r="V73" i="106"/>
  <c r="V207" i="106"/>
  <c r="V112" i="106"/>
  <c r="V164" i="106"/>
  <c r="V88" i="106"/>
  <c r="V6" i="106"/>
  <c r="V316" i="106"/>
  <c r="V301" i="106"/>
  <c r="V307" i="106"/>
  <c r="V211" i="106"/>
  <c r="T127" i="106"/>
  <c r="V7" i="106"/>
  <c r="V188" i="106"/>
  <c r="V310" i="106"/>
  <c r="V55" i="106"/>
  <c r="V42" i="106"/>
  <c r="V15" i="106"/>
  <c r="V298" i="106"/>
  <c r="V223" i="106"/>
  <c r="V18" i="106"/>
  <c r="V12" i="106"/>
  <c r="V155" i="106"/>
  <c r="V272" i="106"/>
  <c r="V198" i="106"/>
  <c r="T262" i="106"/>
  <c r="T49" i="106"/>
  <c r="T194" i="106"/>
  <c r="V30" i="106"/>
  <c r="T51" i="106"/>
  <c r="T316" i="106"/>
  <c r="Z311" i="106"/>
  <c r="X49" i="106"/>
  <c r="Z153" i="106"/>
  <c r="Z147" i="106"/>
  <c r="Z141" i="106"/>
  <c r="Z162" i="106"/>
  <c r="Z159" i="106"/>
  <c r="Z132" i="106"/>
  <c r="Z186" i="106"/>
  <c r="Z257" i="106"/>
  <c r="Z180" i="106"/>
  <c r="V319" i="106"/>
  <c r="Y260" i="106"/>
  <c r="Z260" i="106" s="1"/>
  <c r="Z209" i="106"/>
  <c r="Z71" i="106"/>
  <c r="V103" i="106"/>
  <c r="V205" i="106"/>
  <c r="Z177" i="106"/>
  <c r="V291" i="106"/>
  <c r="V314" i="106"/>
  <c r="Z273" i="106"/>
  <c r="V260" i="106"/>
  <c r="V106" i="106"/>
  <c r="V100" i="106"/>
  <c r="V192" i="106"/>
  <c r="V276" i="106"/>
  <c r="V289" i="106"/>
  <c r="Z129" i="106"/>
  <c r="Z4" i="106"/>
  <c r="Z150" i="106"/>
  <c r="Z135" i="106" l="1"/>
  <c r="Z156" i="106"/>
  <c r="X192" i="106"/>
  <c r="Z183" i="106"/>
  <c r="Y192" i="106"/>
  <c r="Y125" i="106"/>
  <c r="Z125" i="106" s="1"/>
  <c r="Y49" i="106"/>
  <c r="Z49" i="106" s="1"/>
  <c r="V125" i="106"/>
  <c r="V49" i="106"/>
  <c r="V194" i="106"/>
  <c r="V278" i="106"/>
  <c r="V262" i="106"/>
  <c r="V51" i="106"/>
  <c r="T324" i="106"/>
  <c r="V127" i="106"/>
  <c r="T323" i="106"/>
  <c r="Z192" i="106"/>
  <c r="V322" i="106" l="1"/>
  <c r="V324" i="106"/>
  <c r="V323" i="10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  <author>Admon_0</author>
  </authors>
  <commentList>
    <comment ref="B19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  <comment ref="C302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5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  <comment ref="B37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  <comment ref="B377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  <author>Admon_0</author>
  </authors>
  <commentList>
    <comment ref="B78" authorId="0" shapeId="0" xr:uid="{67564016-F453-4EE2-94FA-2E6653EBE60C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  <comment ref="C119" authorId="1" shapeId="0" xr:uid="{F3C0E4F7-49E0-426D-B78F-83992069AA6A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0" authorId="1" shapeId="0" xr:uid="{C9241CAB-EDC9-42D5-B301-E98092D04CD5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Admon_0</author>
    <author>Eric</author>
  </authors>
  <commentList>
    <comment ref="C59" authorId="0" shapeId="0" xr:uid="{5E55B33B-1354-44DD-8BE4-64068E9D3BAE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 shapeId="0" xr:uid="{30DFD644-9D6C-4BEE-8584-E089521ED98F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52F2B0F8-3310-453C-9BC6-0D5C5302F781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 shapeId="0" xr:uid="{3E7867E9-5843-4F49-9BBC-5A624D01B1F9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83494FDC-F9E0-4E8F-AE0E-FF1919CA0F5B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 shapeId="0" xr:uid="{AB803FEF-4A2A-4771-879F-EE85251F3B7B}">
      <text>
        <r>
          <rPr>
            <b/>
            <sz val="9"/>
            <color indexed="81"/>
            <rFont val="Tahoma"/>
            <family val="2"/>
          </rPr>
          <t>reemplazado por pingoo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1" authorId="1" shapeId="0" xr:uid="{92C73642-FD83-48A4-97E1-1699A9B43D7C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  <comment ref="B282" authorId="1" shapeId="0" xr:uid="{22461C97-7232-4AC2-B0A0-D2F68AB54914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  <comment ref="B283" authorId="1" shapeId="0" xr:uid="{60A56D08-8297-467D-AF03-DEDAEDAD9DD4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Vérifier code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Coufal</author>
  </authors>
  <commentList>
    <comment ref="F1" authorId="0" shapeId="0" xr:uid="{00000000-0006-0000-0F00-000001000000}">
      <text>
        <r>
          <rPr>
            <b/>
            <sz val="9"/>
            <color indexed="81"/>
            <rFont val="Segoe UI"/>
            <family val="2"/>
          </rPr>
          <t>Martin Coufal:</t>
        </r>
        <r>
          <rPr>
            <sz val="9"/>
            <color indexed="81"/>
            <rFont val="Segoe UI"/>
            <family val="2"/>
          </rPr>
          <t xml:space="preserve">
para procv</t>
        </r>
      </text>
    </comment>
  </commentList>
</comments>
</file>

<file path=xl/sharedStrings.xml><?xml version="1.0" encoding="utf-8"?>
<sst xmlns="http://schemas.openxmlformats.org/spreadsheetml/2006/main" count="4260" uniqueCount="908">
  <si>
    <t>Codigo</t>
  </si>
  <si>
    <t>mar</t>
  </si>
  <si>
    <t>abr</t>
  </si>
  <si>
    <t>jun</t>
  </si>
  <si>
    <t>jul</t>
  </si>
  <si>
    <t>ago</t>
  </si>
  <si>
    <t>nov</t>
  </si>
  <si>
    <t>Unid.</t>
  </si>
  <si>
    <t>PHOTOPROTECTION</t>
  </si>
  <si>
    <t>CICATRISATION</t>
  </si>
  <si>
    <t>ANUAL</t>
  </si>
  <si>
    <t>Size</t>
  </si>
  <si>
    <t>028632X</t>
  </si>
  <si>
    <t>SEBIUM H2O</t>
  </si>
  <si>
    <t>100 ml</t>
  </si>
  <si>
    <t>028641X</t>
  </si>
  <si>
    <t xml:space="preserve">250ml </t>
  </si>
  <si>
    <t>100 g</t>
  </si>
  <si>
    <t>200ml</t>
  </si>
  <si>
    <t>40 ml</t>
  </si>
  <si>
    <t>30 ml</t>
  </si>
  <si>
    <t>SEBIUM HYDRA</t>
  </si>
  <si>
    <t>40ml</t>
  </si>
  <si>
    <t>SEBIUM PORE REFINER</t>
  </si>
  <si>
    <t xml:space="preserve">SEBIUM GEL MOUSSANT (Tube) </t>
  </si>
  <si>
    <t>125ml</t>
  </si>
  <si>
    <t>NODE FLUIDE / Fluid shampoo</t>
  </si>
  <si>
    <t xml:space="preserve">200ml </t>
  </si>
  <si>
    <t>SENSIBIO H2O</t>
  </si>
  <si>
    <t>028703X</t>
  </si>
  <si>
    <t>028694</t>
  </si>
  <si>
    <t>028691</t>
  </si>
  <si>
    <t xml:space="preserve">SENSIBIO FORTE </t>
  </si>
  <si>
    <t>PEAUX SENSIBLES</t>
  </si>
  <si>
    <t>PEAUX GRASSES &amp; ACNEIQUES</t>
  </si>
  <si>
    <t>CAPILLAIRES</t>
  </si>
  <si>
    <t>028001</t>
  </si>
  <si>
    <t>028006</t>
  </si>
  <si>
    <t>028083B</t>
  </si>
  <si>
    <t>028121B</t>
  </si>
  <si>
    <t>028092B</t>
  </si>
  <si>
    <t xml:space="preserve">15 ml </t>
  </si>
  <si>
    <t>028108B</t>
  </si>
  <si>
    <t>PEAUX SECHES &amp; ATOPIQUES</t>
  </si>
  <si>
    <t>15 ml</t>
  </si>
  <si>
    <t>028541B</t>
  </si>
  <si>
    <t>028551B</t>
  </si>
  <si>
    <t>028552B</t>
  </si>
  <si>
    <t>028563B</t>
  </si>
  <si>
    <t>028561B</t>
  </si>
  <si>
    <t>100ml</t>
  </si>
  <si>
    <t>028535I</t>
  </si>
  <si>
    <t>PHOTODERM SPOT SPF50+</t>
  </si>
  <si>
    <t>30ml</t>
  </si>
  <si>
    <t>PHOTODERM AKN MAT FLUIDE SPF30</t>
  </si>
  <si>
    <t>PHOTODERM MAX CREME SPF50+</t>
  </si>
  <si>
    <t>100ml tube</t>
  </si>
  <si>
    <t>DEPIGMENTANTS</t>
  </si>
  <si>
    <t>200 ml</t>
  </si>
  <si>
    <t>500 ml</t>
  </si>
  <si>
    <t>028438I</t>
  </si>
  <si>
    <t>028427I</t>
  </si>
  <si>
    <t>028616I</t>
  </si>
  <si>
    <t>028625I</t>
  </si>
  <si>
    <t>SEBIUM SERUM</t>
  </si>
  <si>
    <t>028615I</t>
  </si>
  <si>
    <t>028614I</t>
  </si>
  <si>
    <t>028659I</t>
  </si>
  <si>
    <t>SEBIUM MAT</t>
  </si>
  <si>
    <t>028658I</t>
  </si>
  <si>
    <t>028612I</t>
  </si>
  <si>
    <t>028654I</t>
  </si>
  <si>
    <t xml:space="preserve">30ml </t>
  </si>
  <si>
    <t>028652I</t>
  </si>
  <si>
    <t>SEBIUM AI</t>
  </si>
  <si>
    <t>028653I</t>
  </si>
  <si>
    <t>028613I</t>
  </si>
  <si>
    <t>028664I</t>
  </si>
  <si>
    <t>028663I</t>
  </si>
  <si>
    <t>500ml</t>
  </si>
  <si>
    <t>028642X</t>
  </si>
  <si>
    <t xml:space="preserve">100 ml </t>
  </si>
  <si>
    <t>028492</t>
  </si>
  <si>
    <t>PHOTODERM SENSITIVE SPF50+</t>
  </si>
  <si>
    <t>PHOTODERM AR SPF50 +</t>
  </si>
  <si>
    <t xml:space="preserve">100gr </t>
  </si>
  <si>
    <t>028412I</t>
  </si>
  <si>
    <t>028466I</t>
  </si>
  <si>
    <t>028469I</t>
  </si>
  <si>
    <t>028453I</t>
  </si>
  <si>
    <t>10g</t>
  </si>
  <si>
    <t>PHOTODERM MAX COMPACT, TEINTE DORE SPF50+</t>
  </si>
  <si>
    <t>PHOTODERM MAX COMPACT, TEINTE CLAIRE SPF50+</t>
  </si>
  <si>
    <t>SENSIBIO AR</t>
  </si>
  <si>
    <t>028688</t>
  </si>
  <si>
    <t>15ml</t>
  </si>
  <si>
    <t>028692</t>
  </si>
  <si>
    <t>028709X</t>
  </si>
  <si>
    <t>SEBIUM PAIN</t>
  </si>
  <si>
    <t>BIODERMA</t>
  </si>
  <si>
    <t>BEBE</t>
  </si>
  <si>
    <t>VM</t>
  </si>
  <si>
    <t>PDV</t>
  </si>
  <si>
    <t>8 ml tube</t>
  </si>
  <si>
    <t>5 ml tube</t>
  </si>
  <si>
    <t>028551C35</t>
  </si>
  <si>
    <t>028481C35</t>
  </si>
  <si>
    <t>PHOTODERM AKN MAT SPF30</t>
  </si>
  <si>
    <t>SEBIUM AKN FLUIDE</t>
  </si>
  <si>
    <t>SEBIUM MASQUE</t>
  </si>
  <si>
    <t>8 ml sachet</t>
  </si>
  <si>
    <t>028666I</t>
  </si>
  <si>
    <t>YTD</t>
  </si>
  <si>
    <t>Photoderm</t>
  </si>
  <si>
    <t>SEBIUM GEL GOMMANT</t>
  </si>
  <si>
    <t>Sensibio</t>
  </si>
  <si>
    <t>Sebium</t>
  </si>
  <si>
    <t>Node</t>
  </si>
  <si>
    <t>Tipo</t>
  </si>
  <si>
    <t>Product range</t>
  </si>
  <si>
    <t>QUANTITY PER BOX</t>
  </si>
  <si>
    <t>SENSIBIO GEL Contour des yeux / Eye contour gel</t>
  </si>
  <si>
    <t>100 gr</t>
  </si>
  <si>
    <t>NODE DS+</t>
  </si>
  <si>
    <t>Custo completo</t>
  </si>
  <si>
    <t>Matriz</t>
  </si>
  <si>
    <t>Tipo visita</t>
  </si>
  <si>
    <t>Ciclo 2014</t>
  </si>
  <si>
    <t>Ciclo 2015</t>
  </si>
  <si>
    <t>Visita</t>
  </si>
  <si>
    <t>Revisita</t>
  </si>
  <si>
    <t>Original</t>
  </si>
  <si>
    <t>Inicio</t>
  </si>
  <si>
    <t>028828</t>
  </si>
  <si>
    <t>028804</t>
  </si>
  <si>
    <t>028810X</t>
  </si>
  <si>
    <t>028809X</t>
  </si>
  <si>
    <t>028840</t>
  </si>
  <si>
    <t>028819X</t>
  </si>
  <si>
    <t>028817</t>
  </si>
  <si>
    <t>028834</t>
  </si>
  <si>
    <t>75 gr</t>
  </si>
  <si>
    <t>1 lt</t>
  </si>
  <si>
    <t>50 gr</t>
  </si>
  <si>
    <t>ABCDerm ATO + BAUME / Emollient balm NEW</t>
  </si>
  <si>
    <t>ABCDerm CHANGE INTENSIF NEW</t>
  </si>
  <si>
    <t>ABCDerm H2O</t>
  </si>
  <si>
    <t>ABCDerm MOUSSANT / Foaming gel</t>
  </si>
  <si>
    <t>ABCDerm SOLAIRE CREME MINERALE SPF50+ / Mineral sun cream SPF50+ NEW</t>
  </si>
  <si>
    <t>ATODERM LAIT</t>
  </si>
  <si>
    <t>028089B</t>
  </si>
  <si>
    <t>150 gr</t>
  </si>
  <si>
    <t>200 ml NC</t>
  </si>
  <si>
    <t>ATODERM PAIN NETTOYANT SURGRAS</t>
  </si>
  <si>
    <t>ATODERM CREME FP</t>
  </si>
  <si>
    <t>ATODERM PP GEL MOUSSANT</t>
  </si>
  <si>
    <t>ATODERM PP BAUME</t>
  </si>
  <si>
    <t>028002</t>
  </si>
  <si>
    <t>CICABIO ARNICA+ TE</t>
  </si>
  <si>
    <t xml:space="preserve">NODE Shampooing Fluid </t>
  </si>
  <si>
    <t>028520I</t>
  </si>
  <si>
    <t>028524I</t>
  </si>
  <si>
    <t>10 gr</t>
  </si>
  <si>
    <t>028719</t>
  </si>
  <si>
    <t>028721</t>
  </si>
  <si>
    <t>028711</t>
  </si>
  <si>
    <t>SENSIBIO AR CREME</t>
  </si>
  <si>
    <t>SENSIBIO DS+ CREME T</t>
  </si>
  <si>
    <t>SENSIBIO Light</t>
  </si>
  <si>
    <t>028900I</t>
  </si>
  <si>
    <t>028905I</t>
  </si>
  <si>
    <t>5 ml</t>
  </si>
  <si>
    <t>WHITE OBJECTIVE Crème Active</t>
  </si>
  <si>
    <t>WHITE OBJECTIVE SERUM FE</t>
  </si>
  <si>
    <t>PHOTODERM COMPACT CLAIRE SPF50+ 10GR NC</t>
  </si>
  <si>
    <t>PHOTODERM COMPACT TTU DOREE SPF50+ 10GR</t>
  </si>
  <si>
    <t>NODE DS+ SHAMPOOING  8 ml tubes / Box of 50</t>
  </si>
  <si>
    <t>028091I19</t>
  </si>
  <si>
    <t>0280923</t>
  </si>
  <si>
    <t>02800235</t>
  </si>
  <si>
    <t>028616I29</t>
  </si>
  <si>
    <t>028533C35</t>
  </si>
  <si>
    <t>028521P1</t>
  </si>
  <si>
    <t>0286146</t>
  </si>
  <si>
    <t>028067</t>
  </si>
  <si>
    <t>1 l</t>
  </si>
  <si>
    <t>ATODERM PO ZINC</t>
  </si>
  <si>
    <t>ATODERM CREME</t>
  </si>
  <si>
    <t>ATODERM MOUSSANT</t>
  </si>
  <si>
    <t>ATODERM PP ANTI-RECIDIVE</t>
  </si>
  <si>
    <t>028095I</t>
  </si>
  <si>
    <t xml:space="preserve">SENSIBIO AR COMPACT TEINTE CLAIRE </t>
  </si>
  <si>
    <t>028709W</t>
  </si>
  <si>
    <t>SENSIBIO H2O POMPE INVERSEE</t>
  </si>
  <si>
    <t>028683</t>
  </si>
  <si>
    <t>028556i</t>
  </si>
  <si>
    <t>PHOTODERM MAX SPRAY SPF50+</t>
  </si>
  <si>
    <t xml:space="preserve">PHOTODERM BRONZ SPF50+ </t>
  </si>
  <si>
    <t xml:space="preserve">PHOTODERM KID LAIT SPF50+ </t>
  </si>
  <si>
    <t>SEBIUM H2O POMPE INVERSEE</t>
  </si>
  <si>
    <t>SEBIUM GEL MOUSSANT / Foaming gel (flacon pompe)</t>
  </si>
  <si>
    <t>200ml pompe</t>
  </si>
  <si>
    <t>SEBIUM AKN CREME</t>
  </si>
  <si>
    <t>SEBIUM MAT TEINTE</t>
  </si>
  <si>
    <t>028830</t>
  </si>
  <si>
    <t>10gr</t>
  </si>
  <si>
    <t>ABC</t>
  </si>
  <si>
    <t>Cicabio</t>
  </si>
  <si>
    <t>Atoderm</t>
  </si>
  <si>
    <t>Sen</t>
  </si>
  <si>
    <t>Seb</t>
  </si>
  <si>
    <t>Pho</t>
  </si>
  <si>
    <t>Nod</t>
  </si>
  <si>
    <t>Cic</t>
  </si>
  <si>
    <t>Whi</t>
  </si>
  <si>
    <t>Ato</t>
  </si>
  <si>
    <t>Gama</t>
  </si>
  <si>
    <t>Desc</t>
  </si>
  <si>
    <t>ATODERM GEL DOUCHE</t>
  </si>
  <si>
    <t>ABCDerm Cold Crème hydratant corp</t>
  </si>
  <si>
    <t>Code_Mexico</t>
  </si>
  <si>
    <t>Transfer price</t>
  </si>
  <si>
    <t>Description</t>
  </si>
  <si>
    <t>ATODERM PP MOUSSANT / Foaming gel (tube)</t>
  </si>
  <si>
    <t>ATODERM PAIN / Soap</t>
  </si>
  <si>
    <t>ATODERM CREME / Cream (bottle with pump)</t>
  </si>
  <si>
    <t xml:space="preserve">ATODERM PP BAUME </t>
  </si>
  <si>
    <t xml:space="preserve">ATODERM PO ZINC </t>
  </si>
  <si>
    <t>ATODERM LIP BAUME / Balm</t>
  </si>
  <si>
    <t>ATODERM CREME TUBO</t>
  </si>
  <si>
    <t xml:space="preserve">SENSIBIO DS+ CREME / DS + cream </t>
  </si>
  <si>
    <t xml:space="preserve">SENSIBIO H2O </t>
  </si>
  <si>
    <t>SENSIBIO H20 500 ML BOMBA INVERSA</t>
  </si>
  <si>
    <t>SENSIBIO LIGHT</t>
  </si>
  <si>
    <t>SENSIBIO AR COMPACT TEINTEE NATURELLE NEW</t>
  </si>
  <si>
    <t>SENSIBIO AR COMPACT TEINTEE FONCEE NEW</t>
  </si>
  <si>
    <t>PHOTODERM MAX CREME SPF100</t>
  </si>
  <si>
    <t>PHOTODERM MAX CR TEINTEE DOREE SPF100 / Dark tint</t>
  </si>
  <si>
    <t>PHOTODERM MAX CR TEINTEE CLAIRE SPF100 / Light tint</t>
  </si>
  <si>
    <t>PHOTODERM MAX FLUIDE SPF100</t>
  </si>
  <si>
    <t>PHOTODERM MAX LAIT SPF100</t>
  </si>
  <si>
    <t>PHOTERPES SPF50+</t>
  </si>
  <si>
    <t xml:space="preserve">PHOTODERM MAX STICK SPF50+ </t>
  </si>
  <si>
    <t>PHOTODERM KID LAIT T100ML SPF50+ </t>
  </si>
  <si>
    <t>PHOTODERM Minéral SPF50+</t>
  </si>
  <si>
    <t>PHOTODERM BRONZ 200 ML SPF50+</t>
  </si>
  <si>
    <t>PHOTODERM BRONZ 40 ML SPF50+</t>
  </si>
  <si>
    <t>PHOTODERM AFTER SUN</t>
  </si>
  <si>
    <t>WHITE OBJECTIVE Crème Active / Active Cream</t>
  </si>
  <si>
    <t>WHITE OBJECTIVE Serum</t>
  </si>
  <si>
    <t>WHITE OBJECTIVE Pen</t>
  </si>
  <si>
    <t>SEBIUM GEL MOUSSANT / Foaming gel (FLACON POMPE)</t>
  </si>
  <si>
    <t>SEBIUM GEL MOUSSANT (TUBO)</t>
  </si>
  <si>
    <t>SEBIUM AKN FLUIDE TE30ML</t>
  </si>
  <si>
    <t>SEBIUM GOMMANT</t>
  </si>
  <si>
    <t>ABC DERM CHANGE INTENSIF</t>
  </si>
  <si>
    <t>CICABIO CREME/ Cream</t>
  </si>
  <si>
    <t>CICABIO ARNICA+</t>
  </si>
  <si>
    <t>CICABIO LOTION/ Lotion</t>
  </si>
  <si>
    <t>150gr</t>
  </si>
  <si>
    <t>1 L</t>
  </si>
  <si>
    <t>10 g</t>
  </si>
  <si>
    <t>4 gr</t>
  </si>
  <si>
    <t>75 mg</t>
  </si>
  <si>
    <t>White Objective</t>
  </si>
  <si>
    <t>ABC Derm</t>
  </si>
  <si>
    <t>0281195</t>
  </si>
  <si>
    <t>028481I</t>
  </si>
  <si>
    <t>SENSIBIO AR COMPACT TEINTEE NATURELLE</t>
  </si>
  <si>
    <t>SENSIBIO AR COMPACT TEINTEE FONCEE</t>
  </si>
  <si>
    <t>PHOTODERM MAX CREME SPF50+ Dry Touch</t>
  </si>
  <si>
    <t>PHOTODERM MAX CREME teintée SPF50+ Dry Touch</t>
  </si>
  <si>
    <t>PHOTODERM KID LAIT SPF50+</t>
  </si>
  <si>
    <t>CICABIO LOTION</t>
  </si>
  <si>
    <t>10 ml thermo-formed dosis (insert)</t>
  </si>
  <si>
    <t>02871939</t>
  </si>
  <si>
    <t>02872139</t>
  </si>
  <si>
    <t>Description + Size</t>
  </si>
  <si>
    <t>PHOTODERM MAX CREME TEINTE SPF50+ Dry Touch</t>
  </si>
  <si>
    <t>Muestra</t>
  </si>
  <si>
    <t>Final</t>
  </si>
  <si>
    <t>SENSIBIO DS+ ANTI RECIDE</t>
  </si>
  <si>
    <t>SEBIUM H2O FCE</t>
  </si>
  <si>
    <t>SEBIUM H2O FCE BOMBA INVERSA</t>
  </si>
  <si>
    <t>ABC DERM MOUSSANT T</t>
  </si>
  <si>
    <t>ABC DERM BABY SQUAM TE</t>
  </si>
  <si>
    <t>ABC DERM H2O FPE</t>
  </si>
  <si>
    <t>ABC DERM MOUSSANT FPE</t>
  </si>
  <si>
    <t>ABC DERM ATO+ CREME LAVANTE T</t>
  </si>
  <si>
    <t>ABC DERM ATO+ BAUME TE</t>
  </si>
  <si>
    <t>ABC DERM SHP DOUCEUR F</t>
  </si>
  <si>
    <t>ABC DERM HUILE RELAXANTE FP</t>
  </si>
  <si>
    <t>ABC DERM COLD CREAM CORPS T</t>
  </si>
  <si>
    <t>ABC DERM SOLEIL MINERAL TE</t>
  </si>
  <si>
    <t>ABC DERM PERI ORAL T</t>
  </si>
  <si>
    <t>Venta</t>
  </si>
  <si>
    <t>SENSIBIO FORTE CREME</t>
  </si>
  <si>
    <t>SENSIBIO LEGERE / LIGHT CREAM</t>
  </si>
  <si>
    <t>PHOTODERM APRES SOLEIL T</t>
  </si>
  <si>
    <t>PHOTODERM COMPACT DOREE</t>
  </si>
  <si>
    <t>PHOTODERM COMPACT TT CLAIR</t>
  </si>
  <si>
    <t>0,5 ML</t>
  </si>
  <si>
    <t>PHOTODERM MAX CR TEINTE SPF100</t>
  </si>
  <si>
    <t>PHOTODERM SPOT CREME</t>
  </si>
  <si>
    <t>8 ml</t>
  </si>
  <si>
    <t>SEBIUM AKN</t>
  </si>
  <si>
    <t>SEBIUM MOUSSANT</t>
  </si>
  <si>
    <t>10 ml</t>
  </si>
  <si>
    <t>ATODERM PAIN SURGRAS</t>
  </si>
  <si>
    <t>20 gr</t>
  </si>
  <si>
    <t>CICABIO CREME CICATRISANTE</t>
  </si>
  <si>
    <t>Completar</t>
  </si>
  <si>
    <t>ABCDerm</t>
  </si>
  <si>
    <t>02883025</t>
  </si>
  <si>
    <t>ABC DERM ATO+ BAUME S8ML ECH P25</t>
  </si>
  <si>
    <t>02883029</t>
  </si>
  <si>
    <t>ABC DERM ATO+ BAUME S8ML ECH P50</t>
  </si>
  <si>
    <t>ABC DERM ATO+ CR LAVANTE S8ML ECH P50</t>
  </si>
  <si>
    <t>0288336</t>
  </si>
  <si>
    <t>ABC DERM COLD CREAM CORPS T15ML</t>
  </si>
  <si>
    <t>0288106</t>
  </si>
  <si>
    <t>ABC DERM H2O F20ML</t>
  </si>
  <si>
    <t>ABC DERM MOUSSANT S 8ML ECH P50</t>
  </si>
  <si>
    <t>028813X6</t>
  </si>
  <si>
    <t>ABC DERM MOUSSANT T15ML</t>
  </si>
  <si>
    <t>02880635</t>
  </si>
  <si>
    <t>ABC DERM PERI ORAL ECH T5ML P25</t>
  </si>
  <si>
    <t>PHOTODERM MAX CREME DRY TOUCH Neutre</t>
  </si>
  <si>
    <t>PHOTODERM MAX CREME DRY TOUCH Dorée</t>
  </si>
  <si>
    <t>02861235</t>
  </si>
  <si>
    <t>SEBIUM HYDRA T5ML P25</t>
  </si>
  <si>
    <t>Nodé</t>
  </si>
  <si>
    <t>02882829</t>
  </si>
  <si>
    <t>0287035</t>
  </si>
  <si>
    <t>SENSIBIO H2O MB20ML</t>
  </si>
  <si>
    <t>CICABIO CREME TE 100ML</t>
  </si>
  <si>
    <t>028008</t>
  </si>
  <si>
    <t>028842</t>
  </si>
  <si>
    <t>028806</t>
  </si>
  <si>
    <t>028805</t>
  </si>
  <si>
    <t>028833</t>
  </si>
  <si>
    <t>02868835</t>
  </si>
  <si>
    <t>02869235</t>
  </si>
  <si>
    <t>02871135</t>
  </si>
  <si>
    <t>02869135</t>
  </si>
  <si>
    <t>02870315</t>
  </si>
  <si>
    <t>028565C35</t>
  </si>
  <si>
    <t>028486C39</t>
  </si>
  <si>
    <t>028487C39</t>
  </si>
  <si>
    <t>028540C35</t>
  </si>
  <si>
    <t>028563C35</t>
  </si>
  <si>
    <t>028535C35</t>
  </si>
  <si>
    <t>02851435</t>
  </si>
  <si>
    <t>02851535</t>
  </si>
  <si>
    <t>PHOTODERM MAX CREME DRY TOUCH NEUTRE</t>
  </si>
  <si>
    <t>PHOTODERM MAX CREME DRY TOUCH DOREE</t>
  </si>
  <si>
    <t>02865335</t>
  </si>
  <si>
    <t>0286406</t>
  </si>
  <si>
    <t>02864115</t>
  </si>
  <si>
    <t>02861435</t>
  </si>
  <si>
    <t>02880535</t>
  </si>
  <si>
    <t>02881915</t>
  </si>
  <si>
    <t>02881015</t>
  </si>
  <si>
    <t>02883325</t>
  </si>
  <si>
    <t>02843835</t>
  </si>
  <si>
    <t>02843115</t>
  </si>
  <si>
    <t>02806535</t>
  </si>
  <si>
    <t>02811375</t>
  </si>
  <si>
    <t>028090I15</t>
  </si>
  <si>
    <t>02800135</t>
  </si>
  <si>
    <t>028540C</t>
  </si>
  <si>
    <t>028560C</t>
  </si>
  <si>
    <t>PHOTODERM MAX LAIT SPF50+</t>
  </si>
  <si>
    <t>028654B</t>
  </si>
  <si>
    <t>SEBIUM GLOBAL</t>
  </si>
  <si>
    <t>PHOTODERM M</t>
  </si>
  <si>
    <t>CICABIO 50+</t>
  </si>
  <si>
    <t>028710X</t>
  </si>
  <si>
    <t>SENSIBIO H2O / FOR PROFESSIONAL USE ONLY</t>
  </si>
  <si>
    <t>1L - bottle with pump</t>
  </si>
  <si>
    <t>028654B35</t>
  </si>
  <si>
    <t xml:space="preserve">SEBIUM GLOBAL </t>
  </si>
  <si>
    <t>5ml tube</t>
  </si>
  <si>
    <t>1l w. pump</t>
  </si>
  <si>
    <t>New product</t>
  </si>
  <si>
    <t>Acción especial</t>
  </si>
  <si>
    <t>ATODERM INTENSIVE GEL MOUSSANT / Foaming gel</t>
  </si>
  <si>
    <t>028133</t>
  </si>
  <si>
    <t>ABCDERM GEL MOUSSANT PINGOO / Foaming gel</t>
  </si>
  <si>
    <t>1l</t>
  </si>
  <si>
    <t>028126</t>
  </si>
  <si>
    <t>028109B</t>
  </si>
  <si>
    <t>028114</t>
  </si>
  <si>
    <t>028103</t>
  </si>
  <si>
    <t>028482C</t>
  </si>
  <si>
    <t>028412SP</t>
  </si>
  <si>
    <t>028643</t>
  </si>
  <si>
    <t>028810E</t>
  </si>
  <si>
    <t>028090B</t>
  </si>
  <si>
    <t>ATODERM PP MOUSSANT / Foaming gel (Bottle with pump)</t>
  </si>
  <si>
    <t>ATODERM GEL DOUCHE / Shower gel (New bottle with pump)</t>
  </si>
  <si>
    <t>ATODERM PREVENTIVE (tube)</t>
  </si>
  <si>
    <t>ATODERM INTENSIVE</t>
  </si>
  <si>
    <t>PHOTODERM BRONZ SPF30</t>
  </si>
  <si>
    <t>PHOTODERM MINERAL SPF50+ SPRAY</t>
  </si>
  <si>
    <t>ABCDerm H2O PINGOO</t>
  </si>
  <si>
    <t xml:space="preserve">500 ml </t>
  </si>
  <si>
    <t xml:space="preserve">200 ml </t>
  </si>
  <si>
    <t>CICABIO SPF50+</t>
  </si>
  <si>
    <t>ATODERM PREVENTIVE</t>
  </si>
  <si>
    <t>02812435</t>
  </si>
  <si>
    <t>02800935</t>
  </si>
  <si>
    <t>02811435</t>
  </si>
  <si>
    <t>02811535</t>
  </si>
  <si>
    <t>028654B6</t>
  </si>
  <si>
    <t>ATODERM GEL DOUCHE /Shower gel</t>
  </si>
  <si>
    <t>20 ml Bottle</t>
  </si>
  <si>
    <t>15 ml Tube</t>
  </si>
  <si>
    <t>0281146</t>
  </si>
  <si>
    <t>0281156</t>
  </si>
  <si>
    <t>0281186</t>
  </si>
  <si>
    <t>NODE SHAMPOOING FLUIDE D10ML ECH P48</t>
  </si>
  <si>
    <t>028104</t>
  </si>
  <si>
    <t>028115</t>
  </si>
  <si>
    <t>75ml</t>
  </si>
  <si>
    <t>0286947</t>
  </si>
  <si>
    <t>0280657B</t>
  </si>
  <si>
    <t>2 ml mini canule</t>
  </si>
  <si>
    <t>028102</t>
  </si>
  <si>
    <t>75 ml</t>
  </si>
  <si>
    <t>15 ml tube</t>
  </si>
  <si>
    <t>Linea</t>
  </si>
  <si>
    <t>Descripción</t>
  </si>
  <si>
    <t>Datos</t>
  </si>
  <si>
    <t>ene</t>
  </si>
  <si>
    <t>feb</t>
  </si>
  <si>
    <t>may</t>
  </si>
  <si>
    <t>sep</t>
  </si>
  <si>
    <t>oct</t>
  </si>
  <si>
    <t>dic</t>
  </si>
  <si>
    <t>Precio/unit</t>
  </si>
  <si>
    <t>Venta Liq.</t>
  </si>
  <si>
    <t>Tipo producto</t>
  </si>
  <si>
    <t>Posición</t>
  </si>
  <si>
    <t>Año</t>
  </si>
  <si>
    <t>Costo completo</t>
  </si>
  <si>
    <r>
      <t xml:space="preserve">SEBIUM H2O / </t>
    </r>
    <r>
      <rPr>
        <sz val="11"/>
        <color rgb="FFFFFFFF"/>
        <rFont val="Calibri"/>
        <family val="2"/>
        <scheme val="minor"/>
      </rPr>
      <t>FOR PROFESSIONAL USE ONLY</t>
    </r>
  </si>
  <si>
    <t xml:space="preserve">400ml </t>
  </si>
  <si>
    <t>028907I</t>
  </si>
  <si>
    <t>028704X</t>
  </si>
  <si>
    <t>028428I</t>
  </si>
  <si>
    <t>028467C</t>
  </si>
  <si>
    <t>028514</t>
  </si>
  <si>
    <t>028515</t>
  </si>
  <si>
    <t>Transfer price
2015</t>
  </si>
  <si>
    <t>02865435</t>
  </si>
  <si>
    <t>ATODERM GEL DOUCHE / Shower gel</t>
  </si>
  <si>
    <t>PHOTODERM BRONZ 200 ML SPF30</t>
  </si>
  <si>
    <t>ABC DERM H20 D10ML P25</t>
  </si>
  <si>
    <t>02884015</t>
  </si>
  <si>
    <t>ABC DERM HULE D10ML P25</t>
  </si>
  <si>
    <t>02882825</t>
  </si>
  <si>
    <t>ABC DERM ATO+ CR LAVANTE S8ML ECH P25</t>
  </si>
  <si>
    <t>ABC DERM CHANGE INTENSIF S8ML ECH P25</t>
  </si>
  <si>
    <t>ABCDERM COLD CR CORPS S8ML P25</t>
  </si>
  <si>
    <r>
      <t xml:space="preserve">ATODERM PP BAUME (bottle with pump)   </t>
    </r>
    <r>
      <rPr>
        <sz val="11"/>
        <color rgb="FFFF0000"/>
        <rFont val="Calibri"/>
        <family val="2"/>
        <scheme val="minor"/>
      </rPr>
      <t>Available until end of 2015</t>
    </r>
  </si>
  <si>
    <t>02869435</t>
  </si>
  <si>
    <t>02869225</t>
  </si>
  <si>
    <t>SENSIBIO CTR YEUX P25</t>
  </si>
  <si>
    <t>SENSIBIO CTR YEUX P50</t>
  </si>
  <si>
    <t>SENSIBIO DS+ CREME</t>
  </si>
  <si>
    <t>SENSIBIO FORTE</t>
  </si>
  <si>
    <t>028481C</t>
  </si>
  <si>
    <t>028565C</t>
  </si>
  <si>
    <t>028487C</t>
  </si>
  <si>
    <t>028486C</t>
  </si>
  <si>
    <t>028533C</t>
  </si>
  <si>
    <t>028556C</t>
  </si>
  <si>
    <t>028535C</t>
  </si>
  <si>
    <t>028642W</t>
  </si>
  <si>
    <t>028654S</t>
  </si>
  <si>
    <t>028051B</t>
  </si>
  <si>
    <t>028113B</t>
  </si>
  <si>
    <t>CICABIO CREME</t>
  </si>
  <si>
    <t>028009</t>
  </si>
  <si>
    <t>028819E</t>
  </si>
  <si>
    <t>ATODERM GEL DOUCHE (tube)</t>
  </si>
  <si>
    <t>028067B</t>
  </si>
  <si>
    <t>028663I35</t>
  </si>
  <si>
    <t>028663I5</t>
  </si>
  <si>
    <t>02810735</t>
  </si>
  <si>
    <t>02854635</t>
  </si>
  <si>
    <t>028663I15</t>
  </si>
  <si>
    <t>PHOTODERM AQUAFLUID DRY TOUCH NEUTRE SPF50+</t>
  </si>
  <si>
    <t>PHOTODERM AQUAFLUID DRY TOUCH DORE SPF50+</t>
  </si>
  <si>
    <t>PHOTODERM AQUAFLUID DRY TOUCH CLAIR SPF50+</t>
  </si>
  <si>
    <t>028575</t>
  </si>
  <si>
    <t>028579</t>
  </si>
  <si>
    <t>028576</t>
  </si>
  <si>
    <t>Photoderm Max Aquafluide Neutre</t>
  </si>
  <si>
    <t>2ml tube</t>
  </si>
  <si>
    <t>Photoderm Max Aquafluide Claro</t>
  </si>
  <si>
    <t>Photoderm Max Aquafluide Dorado</t>
  </si>
  <si>
    <t>Photoderm Max Crème Teintée SPF 50+</t>
  </si>
  <si>
    <t>Photoderm Aquafluide Neutre</t>
  </si>
  <si>
    <t>Photoderm Aquafluide Claro</t>
  </si>
  <si>
    <t>Photoderm Aquafluide Dorado</t>
  </si>
  <si>
    <t>Photoderm Max Crème Teintée Dorée</t>
  </si>
  <si>
    <t>028546</t>
  </si>
  <si>
    <t>028550C</t>
  </si>
  <si>
    <t>PHOTODERM MAX CR TEINTEE DOREE SPF50+</t>
  </si>
  <si>
    <t/>
  </si>
  <si>
    <t>Max Crème Teintée SPF 50+ 2ml tube</t>
  </si>
  <si>
    <t>20 ml</t>
  </si>
  <si>
    <t>SENSIBIO H2O POCKET</t>
  </si>
  <si>
    <t>02857529</t>
  </si>
  <si>
    <t>02857629</t>
  </si>
  <si>
    <t>02857929</t>
  </si>
  <si>
    <t>028663i7</t>
  </si>
  <si>
    <t>0280095</t>
  </si>
  <si>
    <t>Déréférencé</t>
  </si>
  <si>
    <t>Déréférencement</t>
  </si>
  <si>
    <t>DEVOLUCIONES AÑOS ANTERIORES</t>
  </si>
  <si>
    <t>Lista de precios 2015</t>
  </si>
  <si>
    <t>El descuento máximo que el cliente podra aplicar sobre el precio público sera del 5%.</t>
  </si>
  <si>
    <t>Vigencia al 1ero de marzo de 2015</t>
  </si>
  <si>
    <t>% descuento</t>
  </si>
  <si>
    <t>Pres.</t>
  </si>
  <si>
    <t>EAN</t>
  </si>
  <si>
    <t>Codigo Francia</t>
  </si>
  <si>
    <t>Precio Público
con IVA</t>
  </si>
  <si>
    <t>Precio Público
sin IVA</t>
  </si>
  <si>
    <t>Precio
 de lista
 con IVA</t>
  </si>
  <si>
    <t>Precio
 de lista
 sin IVA</t>
  </si>
  <si>
    <r>
      <rPr>
        <sz val="9"/>
        <color theme="0"/>
        <rFont val="Calibri"/>
        <family val="2"/>
        <scheme val="minor"/>
      </rPr>
      <t>SOLARES</t>
    </r>
    <r>
      <rPr>
        <sz val="11"/>
        <color theme="0"/>
        <rFont val="Calibri"/>
        <family val="2"/>
        <scheme val="minor"/>
      </rPr>
      <t xml:space="preserve">
</t>
    </r>
    <r>
      <rPr>
        <sz val="12"/>
        <color theme="0"/>
        <rFont val="Century Gothic"/>
        <family val="2"/>
      </rPr>
      <t>Photoderm</t>
    </r>
    <r>
      <rPr>
        <sz val="11"/>
        <color theme="0"/>
        <rFont val="Calibri"/>
        <family val="2"/>
        <scheme val="minor"/>
      </rPr>
      <t xml:space="preserve">
</t>
    </r>
  </si>
  <si>
    <r>
      <t xml:space="preserve">Photoderm </t>
    </r>
    <r>
      <rPr>
        <sz val="8"/>
        <color theme="5"/>
        <rFont val="Century Gothic"/>
        <family val="2"/>
      </rPr>
      <t>MAX Crema SPF50+</t>
    </r>
  </si>
  <si>
    <r>
      <t xml:space="preserve">Photoderm </t>
    </r>
    <r>
      <rPr>
        <sz val="8"/>
        <color theme="5"/>
        <rFont val="Century Gothic"/>
        <family val="2"/>
      </rPr>
      <t>MAX Toque Seco Neutro SPF50+</t>
    </r>
  </si>
  <si>
    <r>
      <t xml:space="preserve">Photoderm </t>
    </r>
    <r>
      <rPr>
        <sz val="8"/>
        <color theme="5"/>
        <rFont val="Century Gothic"/>
        <family val="2"/>
      </rPr>
      <t>MAX Toque Seco Dorado SPF50+</t>
    </r>
  </si>
  <si>
    <r>
      <t xml:space="preserve">Photoderm </t>
    </r>
    <r>
      <rPr>
        <sz val="8"/>
        <color theme="5"/>
        <rFont val="Century Gothic"/>
        <family val="2"/>
      </rPr>
      <t>MAX Leche SPF50+</t>
    </r>
  </si>
  <si>
    <r>
      <t xml:space="preserve">Photoderm </t>
    </r>
    <r>
      <rPr>
        <sz val="8"/>
        <color theme="5"/>
        <rFont val="Century Gothic"/>
        <family val="2"/>
      </rPr>
      <t xml:space="preserve">MAX Spray SPF50+ </t>
    </r>
  </si>
  <si>
    <r>
      <t xml:space="preserve">Photoderm </t>
    </r>
    <r>
      <rPr>
        <sz val="8"/>
        <color theme="5"/>
        <rFont val="Century Gothic"/>
        <family val="2"/>
      </rPr>
      <t xml:space="preserve">Compacto Claro SPF50+ </t>
    </r>
  </si>
  <si>
    <r>
      <t xml:space="preserve">Photoderm </t>
    </r>
    <r>
      <rPr>
        <sz val="8"/>
        <color theme="5"/>
        <rFont val="Century Gothic"/>
        <family val="2"/>
      </rPr>
      <t xml:space="preserve">Compacto Dorado SPF50+ </t>
    </r>
  </si>
  <si>
    <r>
      <t xml:space="preserve">Photoderm </t>
    </r>
    <r>
      <rPr>
        <sz val="8"/>
        <color theme="5"/>
        <rFont val="Century Gothic"/>
        <family val="2"/>
      </rPr>
      <t xml:space="preserve">AKN Mat SPF30 </t>
    </r>
  </si>
  <si>
    <r>
      <t xml:space="preserve">Photoderm </t>
    </r>
    <r>
      <rPr>
        <sz val="8"/>
        <color theme="5"/>
        <rFont val="Century Gothic"/>
        <family val="2"/>
      </rPr>
      <t>AR SPF50+</t>
    </r>
  </si>
  <si>
    <r>
      <t xml:space="preserve">Photoderm </t>
    </r>
    <r>
      <rPr>
        <sz val="8"/>
        <color theme="5"/>
        <rFont val="Century Gothic"/>
        <family val="2"/>
      </rPr>
      <t xml:space="preserve">SPOT SPF50+ </t>
    </r>
  </si>
  <si>
    <r>
      <t xml:space="preserve">Photoderm </t>
    </r>
    <r>
      <rPr>
        <sz val="8"/>
        <color theme="5"/>
        <rFont val="Century Gothic"/>
        <family val="2"/>
      </rPr>
      <t xml:space="preserve">BRONZ Spray SPF 50+ </t>
    </r>
  </si>
  <si>
    <r>
      <t xml:space="preserve">Photoderm </t>
    </r>
    <r>
      <rPr>
        <sz val="8"/>
        <color theme="5"/>
        <rFont val="Century Gothic"/>
        <family val="2"/>
      </rPr>
      <t xml:space="preserve">KID Leche SPF50+ </t>
    </r>
  </si>
  <si>
    <r>
      <t xml:space="preserve">Photoderm </t>
    </r>
    <r>
      <rPr>
        <sz val="8"/>
        <color theme="5"/>
        <rFont val="Century Gothic"/>
        <family val="2"/>
      </rPr>
      <t xml:space="preserve">MINERAL Spray SPF50+ </t>
    </r>
  </si>
  <si>
    <r>
      <rPr>
        <sz val="9"/>
        <color theme="0"/>
        <rFont val="Century Gothic"/>
        <family val="2"/>
      </rPr>
      <t>PIELES SENSIBLES</t>
    </r>
    <r>
      <rPr>
        <sz val="9"/>
        <color theme="0"/>
        <rFont val="Calibri"/>
        <family val="2"/>
        <scheme val="minor"/>
      </rPr>
      <t xml:space="preserve">
</t>
    </r>
    <r>
      <rPr>
        <sz val="12"/>
        <color theme="0"/>
        <rFont val="Century Gothic"/>
        <family val="2"/>
      </rPr>
      <t>Sensibio</t>
    </r>
  </si>
  <si>
    <r>
      <t xml:space="preserve">Sensibio </t>
    </r>
    <r>
      <rPr>
        <sz val="8"/>
        <color rgb="FFFF0066"/>
        <rFont val="Century Gothic"/>
        <family val="2"/>
      </rPr>
      <t xml:space="preserve">H2O </t>
    </r>
  </si>
  <si>
    <t>250 ml</t>
  </si>
  <si>
    <r>
      <t xml:space="preserve">Sensibio </t>
    </r>
    <r>
      <rPr>
        <sz val="8"/>
        <color rgb="FFFF0066"/>
        <rFont val="Century Gothic"/>
        <family val="2"/>
      </rPr>
      <t xml:space="preserve">H2O Bomba Inversa
Edición especial </t>
    </r>
    <r>
      <rPr>
        <i/>
        <sz val="8"/>
        <color rgb="FFFF0066"/>
        <rFont val="Century Gothic"/>
        <family val="2"/>
      </rPr>
      <t>(mayo y noviembre)</t>
    </r>
  </si>
  <si>
    <r>
      <t xml:space="preserve">Sensibio </t>
    </r>
    <r>
      <rPr>
        <sz val="8"/>
        <color rgb="FFFF0066"/>
        <rFont val="Century Gothic"/>
        <family val="2"/>
      </rPr>
      <t>Gel Contorno de Ojos</t>
    </r>
  </si>
  <si>
    <r>
      <t xml:space="preserve">Sensibio </t>
    </r>
    <r>
      <rPr>
        <sz val="8"/>
        <color rgb="FFFF0066"/>
        <rFont val="Century Gothic"/>
        <family val="2"/>
      </rPr>
      <t>Ligera</t>
    </r>
  </si>
  <si>
    <r>
      <t xml:space="preserve">Sensibio </t>
    </r>
    <r>
      <rPr>
        <sz val="8"/>
        <color rgb="FFFF0066"/>
        <rFont val="Century Gothic"/>
        <family val="2"/>
      </rPr>
      <t>AR Crema</t>
    </r>
  </si>
  <si>
    <r>
      <t xml:space="preserve">Sensibio </t>
    </r>
    <r>
      <rPr>
        <sz val="8"/>
        <color rgb="FFFF0066"/>
        <rFont val="Century Gothic"/>
        <family val="2"/>
      </rPr>
      <t>AR Compacto Claro</t>
    </r>
  </si>
  <si>
    <r>
      <t xml:space="preserve">Sensibio </t>
    </r>
    <r>
      <rPr>
        <sz val="8"/>
        <color rgb="FFFF0066"/>
        <rFont val="Century Gothic"/>
        <family val="2"/>
      </rPr>
      <t>Forte</t>
    </r>
  </si>
  <si>
    <r>
      <t xml:space="preserve">Sensibio </t>
    </r>
    <r>
      <rPr>
        <sz val="8"/>
        <color rgb="FFFF0066"/>
        <rFont val="Century Gothic"/>
        <family val="2"/>
      </rPr>
      <t>DS+ Crema</t>
    </r>
  </si>
  <si>
    <r>
      <rPr>
        <sz val="9"/>
        <color theme="0"/>
        <rFont val="Century Gothic"/>
        <family val="2"/>
      </rPr>
      <t>PIELES GRASAS</t>
    </r>
    <r>
      <rPr>
        <sz val="11"/>
        <color theme="0"/>
        <rFont val="Century Gothic"/>
        <family val="2"/>
      </rPr>
      <t xml:space="preserve">
Sébium</t>
    </r>
  </si>
  <si>
    <r>
      <t xml:space="preserve">Sébium </t>
    </r>
    <r>
      <rPr>
        <sz val="8"/>
        <color theme="9"/>
        <rFont val="Century Gothic"/>
        <family val="2"/>
      </rPr>
      <t xml:space="preserve">Barra </t>
    </r>
  </si>
  <si>
    <r>
      <t xml:space="preserve">Sébium </t>
    </r>
    <r>
      <rPr>
        <sz val="8"/>
        <color theme="9"/>
        <rFont val="Century Gothic"/>
        <family val="2"/>
      </rPr>
      <t xml:space="preserve">H2O </t>
    </r>
  </si>
  <si>
    <r>
      <t xml:space="preserve">Sébium </t>
    </r>
    <r>
      <rPr>
        <sz val="8"/>
        <color theme="9"/>
        <rFont val="Century Gothic"/>
        <family val="2"/>
      </rPr>
      <t xml:space="preserve">H2O Bomba Inversa
Edición especial </t>
    </r>
    <r>
      <rPr>
        <i/>
        <sz val="8"/>
        <color theme="9"/>
        <rFont val="Century Gothic"/>
        <family val="2"/>
      </rPr>
      <t>(mayo y noviembre)</t>
    </r>
  </si>
  <si>
    <r>
      <t xml:space="preserve">Sébium </t>
    </r>
    <r>
      <rPr>
        <sz val="8"/>
        <color theme="9"/>
        <rFont val="Century Gothic"/>
        <family val="2"/>
      </rPr>
      <t>Exfoliante</t>
    </r>
  </si>
  <si>
    <r>
      <t xml:space="preserve">Sébium </t>
    </r>
    <r>
      <rPr>
        <sz val="8"/>
        <color theme="9"/>
        <rFont val="Century Gothic"/>
        <family val="2"/>
      </rPr>
      <t xml:space="preserve">Gel </t>
    </r>
  </si>
  <si>
    <r>
      <t xml:space="preserve">Sébium </t>
    </r>
    <r>
      <rPr>
        <sz val="8"/>
        <color theme="9"/>
        <rFont val="Century Gothic"/>
        <family val="2"/>
      </rPr>
      <t>Pore Refiner</t>
    </r>
  </si>
  <si>
    <r>
      <t xml:space="preserve">Sébium </t>
    </r>
    <r>
      <rPr>
        <sz val="8"/>
        <color theme="9"/>
        <rFont val="Century Gothic"/>
        <family val="2"/>
      </rPr>
      <t>Mat</t>
    </r>
  </si>
  <si>
    <r>
      <t xml:space="preserve">Sébium </t>
    </r>
    <r>
      <rPr>
        <sz val="8"/>
        <color theme="9"/>
        <rFont val="Century Gothic"/>
        <family val="2"/>
      </rPr>
      <t>Sérum</t>
    </r>
  </si>
  <si>
    <r>
      <t xml:space="preserve">Sébium </t>
    </r>
    <r>
      <rPr>
        <sz val="8"/>
        <color theme="9"/>
        <rFont val="Century Gothic"/>
        <family val="2"/>
      </rPr>
      <t xml:space="preserve">AKN Fluido </t>
    </r>
  </si>
  <si>
    <r>
      <t xml:space="preserve">Sébium </t>
    </r>
    <r>
      <rPr>
        <sz val="8"/>
        <color theme="9"/>
        <rFont val="Century Gothic"/>
        <family val="2"/>
      </rPr>
      <t xml:space="preserve">AI </t>
    </r>
  </si>
  <si>
    <r>
      <t xml:space="preserve">Sébium </t>
    </r>
    <r>
      <rPr>
        <sz val="8"/>
        <color theme="9"/>
        <rFont val="Century Gothic"/>
        <family val="2"/>
      </rPr>
      <t>Hydra</t>
    </r>
  </si>
  <si>
    <t>PIELES SECAS/ATOPICAS
Atoderm</t>
  </si>
  <si>
    <r>
      <t xml:space="preserve">Atoderm </t>
    </r>
    <r>
      <rPr>
        <sz val="8"/>
        <color rgb="FF0070C0"/>
        <rFont val="Century Gothic"/>
        <family val="2"/>
      </rPr>
      <t xml:space="preserve">Gel de Ducha </t>
    </r>
    <r>
      <rPr>
        <sz val="8"/>
        <color rgb="FFFF0000"/>
        <rFont val="Century Gothic"/>
        <family val="2"/>
      </rPr>
      <t>NEW</t>
    </r>
  </si>
  <si>
    <r>
      <t xml:space="preserve">Atoderm </t>
    </r>
    <r>
      <rPr>
        <sz val="8"/>
        <color rgb="FF0070C0"/>
        <rFont val="Century Gothic"/>
        <family val="2"/>
      </rPr>
      <t xml:space="preserve">Barra </t>
    </r>
  </si>
  <si>
    <t>150 g</t>
  </si>
  <si>
    <r>
      <t xml:space="preserve">Atoderm </t>
    </r>
    <r>
      <rPr>
        <sz val="8"/>
        <color rgb="FF0070C0"/>
        <rFont val="Century Gothic"/>
        <family val="2"/>
      </rPr>
      <t xml:space="preserve">PP Gel </t>
    </r>
  </si>
  <si>
    <r>
      <t xml:space="preserve">Atoderm </t>
    </r>
    <r>
      <rPr>
        <sz val="8"/>
        <color rgb="FF0070C0"/>
        <rFont val="Century Gothic"/>
        <family val="2"/>
      </rPr>
      <t xml:space="preserve">PO ZINC </t>
    </r>
  </si>
  <si>
    <r>
      <t xml:space="preserve">Atoderm </t>
    </r>
    <r>
      <rPr>
        <sz val="8"/>
        <color rgb="FF0070C0"/>
        <rFont val="Century Gothic"/>
        <family val="2"/>
      </rPr>
      <t>PP Bálsamo</t>
    </r>
  </si>
  <si>
    <r>
      <t xml:space="preserve">Atoderm </t>
    </r>
    <r>
      <rPr>
        <sz val="8"/>
        <color rgb="FF0070C0"/>
        <rFont val="Century Gothic"/>
        <family val="2"/>
      </rPr>
      <t>Crema</t>
    </r>
  </si>
  <si>
    <t>CAPILARES
Nodé</t>
  </si>
  <si>
    <r>
      <t xml:space="preserve">Nodé </t>
    </r>
    <r>
      <rPr>
        <sz val="8"/>
        <color rgb="FF00B050"/>
        <rFont val="Century Gothic"/>
        <family val="2"/>
      </rPr>
      <t xml:space="preserve">Shampoo Fluido </t>
    </r>
    <r>
      <rPr>
        <sz val="8"/>
        <color rgb="FFFF0000"/>
        <rFont val="Century Gothic"/>
        <family val="2"/>
      </rPr>
      <t>NEW</t>
    </r>
  </si>
  <si>
    <t>400 ml</t>
  </si>
  <si>
    <r>
      <t xml:space="preserve">Nodé </t>
    </r>
    <r>
      <rPr>
        <sz val="8"/>
        <color rgb="FF00B050"/>
        <rFont val="Century Gothic"/>
        <family val="2"/>
      </rPr>
      <t xml:space="preserve">DS+ </t>
    </r>
  </si>
  <si>
    <t>125 ml</t>
  </si>
  <si>
    <t>DESPIGMENTANTES
WO</t>
  </si>
  <si>
    <r>
      <t xml:space="preserve">White Objective </t>
    </r>
    <r>
      <rPr>
        <sz val="8"/>
        <color rgb="FF8A9CB4"/>
        <rFont val="Century Gothic"/>
        <family val="2"/>
      </rPr>
      <t xml:space="preserve">Crema Activa </t>
    </r>
  </si>
  <si>
    <r>
      <t xml:space="preserve">White Objective </t>
    </r>
    <r>
      <rPr>
        <sz val="8"/>
        <color rgb="FF8A9CB4"/>
        <rFont val="Century Gothic"/>
        <family val="2"/>
      </rPr>
      <t xml:space="preserve">Serum </t>
    </r>
  </si>
  <si>
    <t>CICATRIZANTES
Cicabio</t>
  </si>
  <si>
    <r>
      <t xml:space="preserve">Cicabio </t>
    </r>
    <r>
      <rPr>
        <sz val="8"/>
        <color rgb="FF7030A0"/>
        <rFont val="Century Gothic"/>
        <family val="2"/>
      </rPr>
      <t>Crema</t>
    </r>
  </si>
  <si>
    <r>
      <t xml:space="preserve">Cicabio </t>
    </r>
    <r>
      <rPr>
        <sz val="8"/>
        <color rgb="FF7030A0"/>
        <rFont val="Century Gothic"/>
        <family val="2"/>
      </rPr>
      <t>Arnica+</t>
    </r>
  </si>
  <si>
    <t>DERMOPEDIATRIA
ABCDerm</t>
  </si>
  <si>
    <r>
      <t xml:space="preserve">ABCDerm </t>
    </r>
    <r>
      <rPr>
        <sz val="8"/>
        <color rgb="FF66CCFF"/>
        <rFont val="Century Gothic"/>
        <family val="2"/>
      </rPr>
      <t>Gel de baño</t>
    </r>
  </si>
  <si>
    <t>1L</t>
  </si>
  <si>
    <r>
      <t xml:space="preserve">ABCDerm </t>
    </r>
    <r>
      <rPr>
        <sz val="8"/>
        <color rgb="FF66CCFF"/>
        <rFont val="Century Gothic"/>
        <family val="2"/>
      </rPr>
      <t xml:space="preserve">H2O </t>
    </r>
  </si>
  <si>
    <r>
      <t xml:space="preserve">ABCDerm </t>
    </r>
    <r>
      <rPr>
        <sz val="8"/>
        <color rgb="FF66CCFF"/>
        <rFont val="Century Gothic"/>
        <family val="2"/>
      </rPr>
      <t>Change Intensif</t>
    </r>
  </si>
  <si>
    <t>75 g</t>
  </si>
  <si>
    <r>
      <t xml:space="preserve">ABCDerm </t>
    </r>
    <r>
      <rPr>
        <sz val="8"/>
        <color rgb="FF66CCFF"/>
        <rFont val="Century Gothic"/>
        <family val="2"/>
      </rPr>
      <t>Cold Cream</t>
    </r>
  </si>
  <si>
    <r>
      <t xml:space="preserve">ABCDerm </t>
    </r>
    <r>
      <rPr>
        <sz val="8"/>
        <color rgb="FF66CCFF"/>
        <rFont val="Century Gothic"/>
        <family val="2"/>
      </rPr>
      <t>ATO + Bálsamo</t>
    </r>
  </si>
  <si>
    <r>
      <t xml:space="preserve">ABCDerm </t>
    </r>
    <r>
      <rPr>
        <sz val="8"/>
        <color theme="5"/>
        <rFont val="Century Gothic"/>
        <family val="2"/>
      </rPr>
      <t>Solar Mineral</t>
    </r>
  </si>
  <si>
    <t>ATODERM</t>
  </si>
  <si>
    <t>PHOTODERM</t>
  </si>
  <si>
    <t>SEBIUM</t>
  </si>
  <si>
    <t>CICABIO</t>
  </si>
  <si>
    <t>02869535</t>
  </si>
  <si>
    <t>SENSIBIO CTR YEUX     2ML / BOX OF NEW</t>
  </si>
  <si>
    <t>02881935</t>
  </si>
  <si>
    <t>ABC DERM MOUSSANT S 8ML ECH P25</t>
  </si>
  <si>
    <t>ATODERM PP BAUME (reemplazado por PTS)</t>
  </si>
  <si>
    <t>028124</t>
  </si>
  <si>
    <t xml:space="preserve">SENSIBIO GEL MOUSSANT </t>
  </si>
  <si>
    <t>45 ml</t>
  </si>
  <si>
    <t xml:space="preserve">PHOTODERM SPRAY </t>
  </si>
  <si>
    <t>ATODERM SECURE</t>
  </si>
  <si>
    <t xml:space="preserve">ATODERM BARRA </t>
  </si>
  <si>
    <t>028104S</t>
  </si>
  <si>
    <t>028115S</t>
  </si>
  <si>
    <t>028712</t>
  </si>
  <si>
    <t>0287063</t>
  </si>
  <si>
    <t>028587</t>
  </si>
  <si>
    <t>028588</t>
  </si>
  <si>
    <t>028589</t>
  </si>
  <si>
    <t>028558C</t>
  </si>
  <si>
    <t>028665I</t>
  </si>
  <si>
    <t>N</t>
  </si>
  <si>
    <t>PHOTODERM NUDE LIGHT</t>
  </si>
  <si>
    <t>PHOTODERM NUDE MEDIUM</t>
  </si>
  <si>
    <t xml:space="preserve">PHOTODERM NUDE GOLD </t>
  </si>
  <si>
    <t>45ml</t>
  </si>
  <si>
    <t>028092B-X</t>
  </si>
  <si>
    <t>200 ml pump</t>
  </si>
  <si>
    <t>028103S</t>
  </si>
  <si>
    <t>028654W</t>
  </si>
  <si>
    <t>SEBIUM GLOBAL -- NEW</t>
  </si>
  <si>
    <t>DESCPU</t>
  </si>
  <si>
    <t>DESC</t>
  </si>
  <si>
    <t>ATODERM CREME (TUBO)</t>
  </si>
  <si>
    <t>DICIEMBRE 2018</t>
  </si>
  <si>
    <t>MES</t>
  </si>
  <si>
    <t xml:space="preserve">Volume effect </t>
  </si>
  <si>
    <t xml:space="preserve">Price effect </t>
  </si>
  <si>
    <t>Comentarios</t>
  </si>
  <si>
    <t>Mix effect</t>
  </si>
  <si>
    <t>2018 P1 OFFICIEL</t>
  </si>
  <si>
    <t>Total P1 2018 OFFICIEL</t>
  </si>
  <si>
    <t>Sell in</t>
  </si>
  <si>
    <t>UNITS</t>
  </si>
  <si>
    <t>CREALINE/SENSIBIO</t>
  </si>
  <si>
    <t>NODE</t>
  </si>
  <si>
    <t>WHITE OBJECTIVE</t>
  </si>
  <si>
    <t>MATRICIUM</t>
  </si>
  <si>
    <t>MATRICIANE</t>
  </si>
  <si>
    <t>ABCDERM</t>
  </si>
  <si>
    <t>HYDRABIO</t>
  </si>
  <si>
    <t>SALES</t>
  </si>
  <si>
    <t>R18 vs P1 (155)</t>
  </si>
  <si>
    <t>Categoria</t>
  </si>
  <si>
    <t>Sales M-1</t>
  </si>
  <si>
    <t>Month M-1</t>
  </si>
  <si>
    <t>sélectionner mois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</si>
  <si>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</si>
  <si>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</si>
  <si>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</si>
  <si>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</si>
  <si>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</si>
  <si>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</si>
  <si>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</si>
  <si>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</si>
  <si>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</si>
  <si>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</si>
  <si>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article 11</t>
  </si>
  <si>
    <t>article 12</t>
  </si>
  <si>
    <t>article 13</t>
  </si>
  <si>
    <t>article 14</t>
  </si>
  <si>
    <t>article 15</t>
  </si>
  <si>
    <t>article 16</t>
  </si>
  <si>
    <t>article 17</t>
  </si>
  <si>
    <t>article 18</t>
  </si>
  <si>
    <t>article 19</t>
  </si>
  <si>
    <t>article 20</t>
  </si>
  <si>
    <t>article 21</t>
  </si>
  <si>
    <t>article 22</t>
  </si>
  <si>
    <t>article 23</t>
  </si>
  <si>
    <t>article 24</t>
  </si>
  <si>
    <t>article 25</t>
  </si>
  <si>
    <t>article 26</t>
  </si>
  <si>
    <t>article 27</t>
  </si>
  <si>
    <t>article 28</t>
  </si>
  <si>
    <t>article 29</t>
  </si>
  <si>
    <t>article 30</t>
  </si>
  <si>
    <t>article 31</t>
  </si>
  <si>
    <t>article 32</t>
  </si>
  <si>
    <t>article 33</t>
  </si>
  <si>
    <t>article 34</t>
  </si>
  <si>
    <t>article 35</t>
  </si>
  <si>
    <t>article 36</t>
  </si>
  <si>
    <t>article 37</t>
  </si>
  <si>
    <t>article 38</t>
  </si>
  <si>
    <t>article 39</t>
  </si>
  <si>
    <t>article 40</t>
  </si>
  <si>
    <t>article 41</t>
  </si>
  <si>
    <t>article 42</t>
  </si>
  <si>
    <t>article 43</t>
  </si>
  <si>
    <t>article 44</t>
  </si>
  <si>
    <t>article 45</t>
  </si>
  <si>
    <t>article 46</t>
  </si>
  <si>
    <t>article 47</t>
  </si>
  <si>
    <t>article 48</t>
  </si>
  <si>
    <t>article 49</t>
  </si>
  <si>
    <t>article 50</t>
  </si>
  <si>
    <t>article 51</t>
  </si>
  <si>
    <t>article 52</t>
  </si>
  <si>
    <t>article 53</t>
  </si>
  <si>
    <t>article 54</t>
  </si>
  <si>
    <t>article 55</t>
  </si>
  <si>
    <t>article 56</t>
  </si>
  <si>
    <t>article 57</t>
  </si>
  <si>
    <t>article 58</t>
  </si>
  <si>
    <t>article 59</t>
  </si>
  <si>
    <t>article 60</t>
  </si>
  <si>
    <t>article 61</t>
  </si>
  <si>
    <t>article 62</t>
  </si>
  <si>
    <t>article 63</t>
  </si>
  <si>
    <t>article 64</t>
  </si>
  <si>
    <t>article 65</t>
  </si>
  <si>
    <t>article 66</t>
  </si>
  <si>
    <t>article 67</t>
  </si>
  <si>
    <t>article 68</t>
  </si>
  <si>
    <t>article 69</t>
  </si>
  <si>
    <t>article 70</t>
  </si>
  <si>
    <t>article 71</t>
  </si>
  <si>
    <t>article 72</t>
  </si>
  <si>
    <t>article 73</t>
  </si>
  <si>
    <t>article 74</t>
  </si>
  <si>
    <t>article 75</t>
  </si>
  <si>
    <t>article 76</t>
  </si>
  <si>
    <t>article 77</t>
  </si>
  <si>
    <t>article 78</t>
  </si>
  <si>
    <t>article 79</t>
  </si>
  <si>
    <t>article 80</t>
  </si>
  <si>
    <t>article 81</t>
  </si>
  <si>
    <t>article 82</t>
  </si>
  <si>
    <t>article 83</t>
  </si>
  <si>
    <t>article 84</t>
  </si>
  <si>
    <t>article 85</t>
  </si>
  <si>
    <t>article 86</t>
  </si>
  <si>
    <t>article 87</t>
  </si>
  <si>
    <t>article 88</t>
  </si>
  <si>
    <t>article 89</t>
  </si>
  <si>
    <t>article 90</t>
  </si>
  <si>
    <t>article 91</t>
  </si>
  <si>
    <t>article 92</t>
  </si>
  <si>
    <t>article 93</t>
  </si>
  <si>
    <t>article 94</t>
  </si>
  <si>
    <t>article 95</t>
  </si>
  <si>
    <t>article 96</t>
  </si>
  <si>
    <t>article 97</t>
  </si>
  <si>
    <t>article 98</t>
  </si>
  <si>
    <t>article 99</t>
  </si>
  <si>
    <t>article 100</t>
  </si>
  <si>
    <t>article 101</t>
  </si>
  <si>
    <t>article 102</t>
  </si>
  <si>
    <t>article 103</t>
  </si>
  <si>
    <t>article 104</t>
  </si>
  <si>
    <t>article 105</t>
  </si>
  <si>
    <t>article 106</t>
  </si>
  <si>
    <t>article 107</t>
  </si>
  <si>
    <t>article 108</t>
  </si>
  <si>
    <t>article 109</t>
  </si>
  <si>
    <t>article 110</t>
  </si>
  <si>
    <t>article 111</t>
  </si>
  <si>
    <t>article 112</t>
  </si>
  <si>
    <t>article 113</t>
  </si>
  <si>
    <t>article 114</t>
  </si>
  <si>
    <t>article 115</t>
  </si>
  <si>
    <t>article 116</t>
  </si>
  <si>
    <t>article 117</t>
  </si>
  <si>
    <t>article 118</t>
  </si>
  <si>
    <t>article 119</t>
  </si>
  <si>
    <t>article 120</t>
  </si>
  <si>
    <t>Sku</t>
  </si>
  <si>
    <t>catégorie 1</t>
  </si>
  <si>
    <t>catégorie 2</t>
  </si>
  <si>
    <t>catégorie 3</t>
  </si>
  <si>
    <t>Désignation article 1</t>
  </si>
  <si>
    <t>Désignation article 2</t>
  </si>
  <si>
    <t>Désignation article 3</t>
  </si>
  <si>
    <t>Désignation article 4</t>
  </si>
  <si>
    <t>Désignation article 5</t>
  </si>
  <si>
    <t>Désignation article 6</t>
  </si>
  <si>
    <t>Désignation article 7</t>
  </si>
  <si>
    <t>Désignation article 8</t>
  </si>
  <si>
    <t>Désignation article 9</t>
  </si>
  <si>
    <t>Désignation article 10</t>
  </si>
  <si>
    <t>Désignation article 11</t>
  </si>
  <si>
    <t>Désignation article 12</t>
  </si>
  <si>
    <t>Désignation article 13</t>
  </si>
  <si>
    <t>Désignation article 14</t>
  </si>
  <si>
    <t>Désignation article 15</t>
  </si>
  <si>
    <t>Désignation article 16</t>
  </si>
  <si>
    <t>Désignation article 17</t>
  </si>
  <si>
    <t>Désignation article 18</t>
  </si>
  <si>
    <t>Désignation article 19</t>
  </si>
  <si>
    <t>Désignation article 20</t>
  </si>
  <si>
    <t>Désignation article 21</t>
  </si>
  <si>
    <t>Désignation article 22</t>
  </si>
  <si>
    <t>Désignation article 23</t>
  </si>
  <si>
    <t>Désignation article 24</t>
  </si>
  <si>
    <t>Désignation article 25</t>
  </si>
  <si>
    <t>Désignation article 26</t>
  </si>
  <si>
    <t>Désignation article 27</t>
  </si>
  <si>
    <t>Désignation article 28</t>
  </si>
  <si>
    <t>Désignation article 29</t>
  </si>
  <si>
    <t>Désignation article 30</t>
  </si>
  <si>
    <t>Désignation article 31</t>
  </si>
  <si>
    <t>Désignation article 32</t>
  </si>
  <si>
    <t>Désignation article 33</t>
  </si>
  <si>
    <t>Désignation article 34</t>
  </si>
  <si>
    <t>Désignation article 35</t>
  </si>
  <si>
    <t>Désignation article 36</t>
  </si>
  <si>
    <t>Désignation article 37</t>
  </si>
  <si>
    <t>Désignation article 38</t>
  </si>
  <si>
    <t>Désignation article 39</t>
  </si>
  <si>
    <t>Désignation article 40</t>
  </si>
  <si>
    <t>Désignation article 41</t>
  </si>
  <si>
    <t>Désignation article 42</t>
  </si>
  <si>
    <t>Désignation article 43</t>
  </si>
  <si>
    <t>Désignation article 44</t>
  </si>
  <si>
    <t>Désignation article 45</t>
  </si>
  <si>
    <t>Désignation article 46</t>
  </si>
  <si>
    <t>Désignation article 47</t>
  </si>
  <si>
    <t>Désignation article 48</t>
  </si>
  <si>
    <t>Désignation article 49</t>
  </si>
  <si>
    <t>Désignation article 50</t>
  </si>
  <si>
    <t>Désignation article 51</t>
  </si>
  <si>
    <t>Désignation article 52</t>
  </si>
  <si>
    <t>Désignation article 53</t>
  </si>
  <si>
    <t>Désignation article 54</t>
  </si>
  <si>
    <t>Désignation article 55</t>
  </si>
  <si>
    <t>Désignation article 56</t>
  </si>
  <si>
    <t>Désignation article 57</t>
  </si>
  <si>
    <t>Désignation article 58</t>
  </si>
  <si>
    <t>Désignation article 59</t>
  </si>
  <si>
    <t>Désignation article 60</t>
  </si>
  <si>
    <t>Désignation article 61</t>
  </si>
  <si>
    <t>Désignation article 62</t>
  </si>
  <si>
    <t>Désignation article 63</t>
  </si>
  <si>
    <t>Désignation article 64</t>
  </si>
  <si>
    <t>Désignation article 65</t>
  </si>
  <si>
    <t>Désignation article 66</t>
  </si>
  <si>
    <t>Désignation article 67</t>
  </si>
  <si>
    <t>Désignation article 68</t>
  </si>
  <si>
    <t>Désignation article 69</t>
  </si>
  <si>
    <t>Désignation article 70</t>
  </si>
  <si>
    <t>Désignation article 71</t>
  </si>
  <si>
    <t>Désignation article 72</t>
  </si>
  <si>
    <t>Désignation article 73</t>
  </si>
  <si>
    <t>Désignation article 74</t>
  </si>
  <si>
    <t>Désignation article 75</t>
  </si>
  <si>
    <t>Désignation article 76</t>
  </si>
  <si>
    <t>Désignation article 77</t>
  </si>
  <si>
    <t>Désignation article 78</t>
  </si>
  <si>
    <t>Désignation article 79</t>
  </si>
  <si>
    <t>Désignation article 80</t>
  </si>
  <si>
    <t>Désignation article 81</t>
  </si>
  <si>
    <t>Désignation article 82</t>
  </si>
  <si>
    <t>Désignation article 83</t>
  </si>
  <si>
    <t>Désignation article 84</t>
  </si>
  <si>
    <t>Désignation article 85</t>
  </si>
  <si>
    <t>Désignation article 86</t>
  </si>
  <si>
    <t>Désignation article 87</t>
  </si>
  <si>
    <t>Désignation article 88</t>
  </si>
  <si>
    <t>Désignation article 89</t>
  </si>
  <si>
    <t>Désignation article 90</t>
  </si>
  <si>
    <t>Désignation article 91</t>
  </si>
  <si>
    <t>Désignation article 92</t>
  </si>
  <si>
    <t>Désignation article 93</t>
  </si>
  <si>
    <t>Désignation article 94</t>
  </si>
  <si>
    <t>Désignation article 95</t>
  </si>
  <si>
    <t>Désignation article 96</t>
  </si>
  <si>
    <t>Désignation article 97</t>
  </si>
  <si>
    <t>Désignation article 98</t>
  </si>
  <si>
    <t>Désignation article 99</t>
  </si>
  <si>
    <t>Désignation article 100</t>
  </si>
  <si>
    <t>Désignation article 101</t>
  </si>
  <si>
    <t>Désignation article 102</t>
  </si>
  <si>
    <t>Désignation article 103</t>
  </si>
  <si>
    <t>Désignation article 104</t>
  </si>
  <si>
    <t>Désignation article 105</t>
  </si>
  <si>
    <t>Désignation article 106</t>
  </si>
  <si>
    <t>Désignation article 107</t>
  </si>
  <si>
    <t>Désignation article 108</t>
  </si>
  <si>
    <t>Désignation article 109</t>
  </si>
  <si>
    <t>Désignation article 110</t>
  </si>
  <si>
    <t>Désignation article 111</t>
  </si>
  <si>
    <t>Désignation article 112</t>
  </si>
  <si>
    <t>Désignation article 113</t>
  </si>
  <si>
    <t>Désignation article 114</t>
  </si>
  <si>
    <t>Désignation article 115</t>
  </si>
  <si>
    <t>Désignation article 116</t>
  </si>
  <si>
    <t>Désignation article 117</t>
  </si>
  <si>
    <t>Désignation article 118</t>
  </si>
  <si>
    <t>Désignation article 119</t>
  </si>
  <si>
    <t>Désignation article 120</t>
  </si>
  <si>
    <t>unit</t>
  </si>
  <si>
    <t>price</t>
  </si>
  <si>
    <t>sales</t>
  </si>
  <si>
    <t>Data</t>
  </si>
  <si>
    <t>Catégory</t>
  </si>
  <si>
    <t>Désignation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</si>
</sst>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0.0%"/>
    <numFmt numFmtId="168" formatCode="[$-409]mmmm\-yy;@"/>
    <numFmt numFmtId="169" formatCode="_-* #,##0.00\ [$€]_-;\-* #,##0.00\ [$€]_-;_-* &quot;-&quot;??\ [$€]_-;_-@_-"/>
    <numFmt numFmtId="170" formatCode="_-* #,##0.0_-;\-* #,##0.0_-;_-* &quot;-&quot;??_-;_-@_-"/>
    <numFmt numFmtId="171" formatCode="_(&quot;R$ &quot;* #,##0.00_);_(&quot;R$ &quot;* \(#,##0.00\);_(&quot;R$ &quot;* &quot;-&quot;??_);_(@_)"/>
    <numFmt numFmtId="172" formatCode="_(* #,##0.00_);_(* \(#,##0.00\);_(* &quot;-&quot;??_);_(@_)"/>
    <numFmt numFmtId="173" formatCode="[$-409]mmm\-yy;@"/>
    <numFmt numFmtId="174" formatCode="_-* #,##0.000_-;\-* #,##0.000_-;_-* &quot;-&quot;??_-;_-@_-"/>
    <numFmt numFmtId="175" formatCode="_(&quot;€&quot;* #,##0.00_);_(&quot;€&quot;* \(#,##0.00\);_(&quot;€&quot;* &quot;-&quot;??_);_(@_)"/>
    <numFmt numFmtId="176" formatCode="_-&quot;$&quot;* #,##0.0_-;\-&quot;$&quot;* #,##0.0_-;_-&quot;$&quot;* &quot;-&quot;??_-;_-@_-"/>
    <numFmt numFmtId="178" formatCode="mmmm\ yyyy"/>
  </numFmts>
  <fonts count="2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MS Sans Serif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20"/>
      <name val="Calibri"/>
      <family val="2"/>
      <charset val="238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16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16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162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Comic Sans MS"/>
      <family val="4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8"/>
      <color indexed="10"/>
      <name val="MS Sans Serif"/>
      <family val="2"/>
    </font>
    <font>
      <b/>
      <sz val="10"/>
      <color theme="3" tint="-0.249977111117893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zcionka tekstu podstawowego"/>
      <family val="2"/>
    </font>
    <font>
      <sz val="11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9"/>
      <name val="Tahoma"/>
      <family val="2"/>
    </font>
    <font>
      <b/>
      <sz val="18"/>
      <color indexed="56"/>
      <name val="Cambria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theme="1"/>
      <name val="Tahoma"/>
      <family val="2"/>
    </font>
    <font>
      <sz val="11"/>
      <color rgb="FFFFFFFF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2"/>
      <color rgb="FF526680"/>
      <name val="Century Gothic"/>
      <family val="2"/>
    </font>
    <font>
      <sz val="14"/>
      <color theme="1"/>
      <name val="Calibri"/>
      <family val="2"/>
      <scheme val="minor"/>
    </font>
    <font>
      <sz val="9"/>
      <color rgb="FF526680"/>
      <name val="Century Gothic"/>
      <family val="2"/>
    </font>
    <font>
      <sz val="14"/>
      <color rgb="FF526680"/>
      <name val="Century Gothic"/>
      <family val="2"/>
    </font>
    <font>
      <sz val="9"/>
      <color theme="0"/>
      <name val="Calibri"/>
      <family val="2"/>
      <scheme val="minor"/>
    </font>
    <font>
      <sz val="12"/>
      <color theme="0"/>
      <name val="Century Gothic"/>
      <family val="2"/>
    </font>
    <font>
      <sz val="8"/>
      <name val="Century Gothic"/>
      <family val="2"/>
    </font>
    <font>
      <sz val="8"/>
      <color theme="5"/>
      <name val="Century Gothic"/>
      <family val="2"/>
    </font>
    <font>
      <sz val="8"/>
      <color theme="1"/>
      <name val="Century Gothic"/>
      <family val="2"/>
    </font>
    <font>
      <sz val="9"/>
      <color theme="0"/>
      <name val="Century Gothic"/>
      <family val="2"/>
    </font>
    <font>
      <sz val="8"/>
      <color rgb="FFFF0066"/>
      <name val="Century Gothic"/>
      <family val="2"/>
    </font>
    <font>
      <i/>
      <sz val="8"/>
      <color rgb="FFFF0066"/>
      <name val="Century Gothic"/>
      <family val="2"/>
    </font>
    <font>
      <sz val="11"/>
      <color theme="0"/>
      <name val="Century Gothic"/>
      <family val="2"/>
    </font>
    <font>
      <sz val="8"/>
      <color theme="9"/>
      <name val="Century Gothic"/>
      <family val="2"/>
    </font>
    <font>
      <i/>
      <sz val="8"/>
      <color theme="9"/>
      <name val="Century Gothic"/>
      <family val="2"/>
    </font>
    <font>
      <sz val="8"/>
      <color rgb="FF0070C0"/>
      <name val="Century Gothic"/>
      <family val="2"/>
    </font>
    <font>
      <sz val="8"/>
      <color rgb="FFFF0000"/>
      <name val="Century Gothic"/>
      <family val="2"/>
    </font>
    <font>
      <sz val="8"/>
      <color rgb="FF00B050"/>
      <name val="Century Gothic"/>
      <family val="2"/>
    </font>
    <font>
      <sz val="8"/>
      <color theme="0"/>
      <name val="Century Gothic"/>
      <family val="2"/>
    </font>
    <font>
      <sz val="8"/>
      <color rgb="FF8A9CB4"/>
      <name val="Century Gothic"/>
      <family val="2"/>
    </font>
    <font>
      <sz val="8"/>
      <color rgb="FF7030A0"/>
      <name val="Century Gothic"/>
      <family val="2"/>
    </font>
    <font>
      <sz val="8"/>
      <color rgb="FF66CCFF"/>
      <name val="Century Gothic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indexed="9"/>
      <name val="MS Sans Serif"/>
      <family val="2"/>
    </font>
    <font>
      <sz val="12"/>
      <color indexed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12"/>
      <name val="Calibri"/>
      <family val="2"/>
      <scheme val="minor"/>
    </font>
    <font>
      <sz val="7"/>
      <color rgb="FF666666"/>
      <name val="Segoe U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78B832"/>
        <bgColor indexed="64"/>
      </patternFill>
    </fill>
    <fill>
      <patternFill patternType="solid">
        <fgColor rgb="FF2A603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774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  <fill>
      <patternFill patternType="lightUp">
        <bgColor theme="9" tint="0.79998168889431442"/>
      </patternFill>
    </fill>
    <fill>
      <patternFill patternType="lightUp">
        <bgColor rgb="FFFFFF99"/>
      </patternFill>
    </fill>
    <fill>
      <patternFill patternType="lightUp">
        <bgColor theme="9" tint="0.59999389629810485"/>
      </patternFill>
    </fill>
    <fill>
      <patternFill patternType="solid">
        <fgColor rgb="FFFFFF66"/>
        <bgColor indexed="64"/>
      </patternFill>
    </fill>
    <fill>
      <patternFill patternType="solid">
        <fgColor rgb="FF526680"/>
        <bgColor indexed="64"/>
      </patternFill>
    </fill>
    <fill>
      <patternFill patternType="solid">
        <fgColor rgb="FF69809F"/>
        <bgColor indexed="64"/>
      </patternFill>
    </fill>
    <fill>
      <patternFill patternType="solid">
        <fgColor rgb="FF8A9CB4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39EE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8"/>
      </top>
      <bottom/>
      <diagonal/>
    </border>
    <border>
      <left style="thick">
        <color indexed="10"/>
      </left>
      <right style="thick">
        <color indexed="10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10"/>
      </left>
      <right style="thick">
        <color indexed="1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0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3" fillId="6" borderId="0" applyNumberFormat="0" applyBorder="0" applyAlignment="0" applyProtection="0"/>
    <xf numFmtId="168" fontId="13" fillId="7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168" fontId="13" fillId="12" borderId="0" applyNumberFormat="0" applyBorder="0" applyAlignment="0" applyProtection="0"/>
    <xf numFmtId="168" fontId="13" fillId="13" borderId="0" applyNumberFormat="0" applyBorder="0" applyAlignment="0" applyProtection="0"/>
    <xf numFmtId="168" fontId="13" fillId="14" borderId="0" applyNumberFormat="0" applyBorder="0" applyAlignment="0" applyProtection="0"/>
    <xf numFmtId="168" fontId="13" fillId="9" borderId="0" applyNumberFormat="0" applyBorder="0" applyAlignment="0" applyProtection="0"/>
    <xf numFmtId="168" fontId="13" fillId="12" borderId="0" applyNumberFormat="0" applyBorder="0" applyAlignment="0" applyProtection="0"/>
    <xf numFmtId="168" fontId="13" fillId="15" borderId="0" applyNumberFormat="0" applyBorder="0" applyAlignment="0" applyProtection="0"/>
    <xf numFmtId="168" fontId="14" fillId="16" borderId="0" applyNumberFormat="0" applyBorder="0" applyAlignment="0" applyProtection="0"/>
    <xf numFmtId="168" fontId="14" fillId="13" borderId="0" applyNumberFormat="0" applyBorder="0" applyAlignment="0" applyProtection="0"/>
    <xf numFmtId="168" fontId="14" fillId="14" borderId="0" applyNumberFormat="0" applyBorder="0" applyAlignment="0" applyProtection="0"/>
    <xf numFmtId="168" fontId="14" fillId="17" borderId="0" applyNumberFormat="0" applyBorder="0" applyAlignment="0" applyProtection="0"/>
    <xf numFmtId="168" fontId="14" fillId="18" borderId="0" applyNumberFormat="0" applyBorder="0" applyAlignment="0" applyProtection="0"/>
    <xf numFmtId="168" fontId="14" fillId="19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7" borderId="0" applyNumberFormat="0" applyBorder="0" applyAlignment="0" applyProtection="0"/>
    <xf numFmtId="168" fontId="15" fillId="7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9" borderId="0" applyNumberFormat="0" applyBorder="0" applyAlignment="0" applyProtection="0"/>
    <xf numFmtId="168" fontId="15" fillId="9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1" borderId="0" applyNumberFormat="0" applyBorder="0" applyAlignment="0" applyProtection="0"/>
    <xf numFmtId="168" fontId="15" fillId="11" borderId="0" applyNumberFormat="0" applyBorder="0" applyAlignment="0" applyProtection="0"/>
    <xf numFmtId="168" fontId="16" fillId="6" borderId="0" applyNumberFormat="0" applyBorder="0" applyAlignment="0" applyProtection="0"/>
    <xf numFmtId="168" fontId="16" fillId="7" borderId="0" applyNumberFormat="0" applyBorder="0" applyAlignment="0" applyProtection="0"/>
    <xf numFmtId="168" fontId="16" fillId="8" borderId="0" applyNumberFormat="0" applyBorder="0" applyAlignment="0" applyProtection="0"/>
    <xf numFmtId="168" fontId="16" fillId="9" borderId="0" applyNumberFormat="0" applyBorder="0" applyAlignment="0" applyProtection="0"/>
    <xf numFmtId="168" fontId="16" fillId="10" borderId="0" applyNumberFormat="0" applyBorder="0" applyAlignment="0" applyProtection="0"/>
    <xf numFmtId="168" fontId="16" fillId="11" borderId="0" applyNumberFormat="0" applyBorder="0" applyAlignment="0" applyProtection="0"/>
    <xf numFmtId="168" fontId="17" fillId="6" borderId="0" applyNumberFormat="0" applyBorder="0" applyAlignment="0" applyProtection="0"/>
    <xf numFmtId="168" fontId="17" fillId="7" borderId="0" applyNumberFormat="0" applyBorder="0" applyAlignment="0" applyProtection="0"/>
    <xf numFmtId="168" fontId="17" fillId="8" borderId="0" applyNumberFormat="0" applyBorder="0" applyAlignment="0" applyProtection="0"/>
    <xf numFmtId="168" fontId="17" fillId="9" borderId="0" applyNumberFormat="0" applyBorder="0" applyAlignment="0" applyProtection="0"/>
    <xf numFmtId="168" fontId="17" fillId="10" borderId="0" applyNumberFormat="0" applyBorder="0" applyAlignment="0" applyProtection="0"/>
    <xf numFmtId="168" fontId="17" fillId="11" borderId="0" applyNumberFormat="0" applyBorder="0" applyAlignment="0" applyProtection="0"/>
    <xf numFmtId="168" fontId="17" fillId="6" borderId="0" applyNumberFormat="0" applyBorder="0" applyAlignment="0" applyProtection="0"/>
    <xf numFmtId="168" fontId="17" fillId="7" borderId="0" applyNumberFormat="0" applyBorder="0" applyAlignment="0" applyProtection="0"/>
    <xf numFmtId="168" fontId="17" fillId="8" borderId="0" applyNumberFormat="0" applyBorder="0" applyAlignment="0" applyProtection="0"/>
    <xf numFmtId="168" fontId="17" fillId="9" borderId="0" applyNumberFormat="0" applyBorder="0" applyAlignment="0" applyProtection="0"/>
    <xf numFmtId="168" fontId="17" fillId="10" borderId="0" applyNumberFormat="0" applyBorder="0" applyAlignment="0" applyProtection="0"/>
    <xf numFmtId="168" fontId="17" fillId="11" borderId="0" applyNumberFormat="0" applyBorder="0" applyAlignment="0" applyProtection="0"/>
    <xf numFmtId="168" fontId="17" fillId="6" borderId="0" applyNumberFormat="0" applyBorder="0" applyAlignment="0" applyProtection="0"/>
    <xf numFmtId="168" fontId="17" fillId="7" borderId="0" applyNumberFormat="0" applyBorder="0" applyAlignment="0" applyProtection="0"/>
    <xf numFmtId="168" fontId="17" fillId="8" borderId="0" applyNumberFormat="0" applyBorder="0" applyAlignment="0" applyProtection="0"/>
    <xf numFmtId="168" fontId="17" fillId="9" borderId="0" applyNumberFormat="0" applyBorder="0" applyAlignment="0" applyProtection="0"/>
    <xf numFmtId="168" fontId="17" fillId="10" borderId="0" applyNumberFormat="0" applyBorder="0" applyAlignment="0" applyProtection="0"/>
    <xf numFmtId="168" fontId="17" fillId="11" borderId="0" applyNumberFormat="0" applyBorder="0" applyAlignment="0" applyProtection="0"/>
    <xf numFmtId="168" fontId="17" fillId="6" borderId="0" applyNumberFormat="0" applyBorder="0" applyAlignment="0" applyProtection="0"/>
    <xf numFmtId="168" fontId="17" fillId="7" borderId="0" applyNumberFormat="0" applyBorder="0" applyAlignment="0" applyProtection="0"/>
    <xf numFmtId="168" fontId="17" fillId="8" borderId="0" applyNumberFormat="0" applyBorder="0" applyAlignment="0" applyProtection="0"/>
    <xf numFmtId="168" fontId="17" fillId="9" borderId="0" applyNumberFormat="0" applyBorder="0" applyAlignment="0" applyProtection="0"/>
    <xf numFmtId="168" fontId="17" fillId="10" borderId="0" applyNumberFormat="0" applyBorder="0" applyAlignment="0" applyProtection="0"/>
    <xf numFmtId="168" fontId="17" fillId="11" borderId="0" applyNumberFormat="0" applyBorder="0" applyAlignment="0" applyProtection="0"/>
    <xf numFmtId="168" fontId="18" fillId="6" borderId="0" applyNumberFormat="0" applyBorder="0" applyAlignment="0" applyProtection="0"/>
    <xf numFmtId="168" fontId="18" fillId="7" borderId="0" applyNumberFormat="0" applyBorder="0" applyAlignment="0" applyProtection="0"/>
    <xf numFmtId="168" fontId="18" fillId="8" borderId="0" applyNumberFormat="0" applyBorder="0" applyAlignment="0" applyProtection="0"/>
    <xf numFmtId="168" fontId="18" fillId="9" borderId="0" applyNumberFormat="0" applyBorder="0" applyAlignment="0" applyProtection="0"/>
    <xf numFmtId="168" fontId="18" fillId="10" borderId="0" applyNumberFormat="0" applyBorder="0" applyAlignment="0" applyProtection="0"/>
    <xf numFmtId="168" fontId="18" fillId="11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3" borderId="0" applyNumberFormat="0" applyBorder="0" applyAlignment="0" applyProtection="0"/>
    <xf numFmtId="168" fontId="15" fillId="13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9" borderId="0" applyNumberFormat="0" applyBorder="0" applyAlignment="0" applyProtection="0"/>
    <xf numFmtId="168" fontId="15" fillId="9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5" borderId="0" applyNumberFormat="0" applyBorder="0" applyAlignment="0" applyProtection="0"/>
    <xf numFmtId="168" fontId="15" fillId="15" borderId="0" applyNumberFormat="0" applyBorder="0" applyAlignment="0" applyProtection="0"/>
    <xf numFmtId="168" fontId="16" fillId="12" borderId="0" applyNumberFormat="0" applyBorder="0" applyAlignment="0" applyProtection="0"/>
    <xf numFmtId="168" fontId="16" fillId="13" borderId="0" applyNumberFormat="0" applyBorder="0" applyAlignment="0" applyProtection="0"/>
    <xf numFmtId="168" fontId="16" fillId="14" borderId="0" applyNumberFormat="0" applyBorder="0" applyAlignment="0" applyProtection="0"/>
    <xf numFmtId="168" fontId="16" fillId="9" borderId="0" applyNumberFormat="0" applyBorder="0" applyAlignment="0" applyProtection="0"/>
    <xf numFmtId="168" fontId="16" fillId="12" borderId="0" applyNumberFormat="0" applyBorder="0" applyAlignment="0" applyProtection="0"/>
    <xf numFmtId="168" fontId="16" fillId="15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7" fillId="14" borderId="0" applyNumberFormat="0" applyBorder="0" applyAlignment="0" applyProtection="0"/>
    <xf numFmtId="168" fontId="17" fillId="9" borderId="0" applyNumberFormat="0" applyBorder="0" applyAlignment="0" applyProtection="0"/>
    <xf numFmtId="168" fontId="17" fillId="12" borderId="0" applyNumberFormat="0" applyBorder="0" applyAlignment="0" applyProtection="0"/>
    <xf numFmtId="168" fontId="17" fillId="15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7" fillId="14" borderId="0" applyNumberFormat="0" applyBorder="0" applyAlignment="0" applyProtection="0"/>
    <xf numFmtId="168" fontId="17" fillId="9" borderId="0" applyNumberFormat="0" applyBorder="0" applyAlignment="0" applyProtection="0"/>
    <xf numFmtId="168" fontId="17" fillId="12" borderId="0" applyNumberFormat="0" applyBorder="0" applyAlignment="0" applyProtection="0"/>
    <xf numFmtId="168" fontId="17" fillId="15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7" fillId="14" borderId="0" applyNumberFormat="0" applyBorder="0" applyAlignment="0" applyProtection="0"/>
    <xf numFmtId="168" fontId="17" fillId="9" borderId="0" applyNumberFormat="0" applyBorder="0" applyAlignment="0" applyProtection="0"/>
    <xf numFmtId="168" fontId="17" fillId="12" borderId="0" applyNumberFormat="0" applyBorder="0" applyAlignment="0" applyProtection="0"/>
    <xf numFmtId="168" fontId="17" fillId="15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7" fillId="14" borderId="0" applyNumberFormat="0" applyBorder="0" applyAlignment="0" applyProtection="0"/>
    <xf numFmtId="168" fontId="17" fillId="9" borderId="0" applyNumberFormat="0" applyBorder="0" applyAlignment="0" applyProtection="0"/>
    <xf numFmtId="168" fontId="17" fillId="12" borderId="0" applyNumberFormat="0" applyBorder="0" applyAlignment="0" applyProtection="0"/>
    <xf numFmtId="168" fontId="17" fillId="15" borderId="0" applyNumberFormat="0" applyBorder="0" applyAlignment="0" applyProtection="0"/>
    <xf numFmtId="168" fontId="18" fillId="12" borderId="0" applyNumberFormat="0" applyBorder="0" applyAlignment="0" applyProtection="0"/>
    <xf numFmtId="168" fontId="18" fillId="13" borderId="0" applyNumberFormat="0" applyBorder="0" applyAlignment="0" applyProtection="0"/>
    <xf numFmtId="168" fontId="18" fillId="14" borderId="0" applyNumberFormat="0" applyBorder="0" applyAlignment="0" applyProtection="0"/>
    <xf numFmtId="168" fontId="18" fillId="9" borderId="0" applyNumberFormat="0" applyBorder="0" applyAlignment="0" applyProtection="0"/>
    <xf numFmtId="168" fontId="18" fillId="12" borderId="0" applyNumberFormat="0" applyBorder="0" applyAlignment="0" applyProtection="0"/>
    <xf numFmtId="168" fontId="18" fillId="15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20" fillId="16" borderId="0" applyNumberFormat="0" applyBorder="0" applyAlignment="0" applyProtection="0"/>
    <xf numFmtId="168" fontId="20" fillId="13" borderId="0" applyNumberFormat="0" applyBorder="0" applyAlignment="0" applyProtection="0"/>
    <xf numFmtId="168" fontId="20" fillId="14" borderId="0" applyNumberFormat="0" applyBorder="0" applyAlignment="0" applyProtection="0"/>
    <xf numFmtId="168" fontId="20" fillId="17" borderId="0" applyNumberFormat="0" applyBorder="0" applyAlignment="0" applyProtection="0"/>
    <xf numFmtId="168" fontId="20" fillId="18" borderId="0" applyNumberFormat="0" applyBorder="0" applyAlignment="0" applyProtection="0"/>
    <xf numFmtId="168" fontId="20" fillId="19" borderId="0" applyNumberFormat="0" applyBorder="0" applyAlignment="0" applyProtection="0"/>
    <xf numFmtId="168" fontId="21" fillId="16" borderId="0" applyNumberFormat="0" applyBorder="0" applyAlignment="0" applyProtection="0"/>
    <xf numFmtId="168" fontId="21" fillId="13" borderId="0" applyNumberFormat="0" applyBorder="0" applyAlignment="0" applyProtection="0"/>
    <xf numFmtId="168" fontId="21" fillId="14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19" borderId="0" applyNumberFormat="0" applyBorder="0" applyAlignment="0" applyProtection="0"/>
    <xf numFmtId="168" fontId="21" fillId="16" borderId="0" applyNumberFormat="0" applyBorder="0" applyAlignment="0" applyProtection="0"/>
    <xf numFmtId="168" fontId="21" fillId="13" borderId="0" applyNumberFormat="0" applyBorder="0" applyAlignment="0" applyProtection="0"/>
    <xf numFmtId="168" fontId="21" fillId="14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19" borderId="0" applyNumberFormat="0" applyBorder="0" applyAlignment="0" applyProtection="0"/>
    <xf numFmtId="168" fontId="21" fillId="16" borderId="0" applyNumberFormat="0" applyBorder="0" applyAlignment="0" applyProtection="0"/>
    <xf numFmtId="168" fontId="21" fillId="13" borderId="0" applyNumberFormat="0" applyBorder="0" applyAlignment="0" applyProtection="0"/>
    <xf numFmtId="168" fontId="21" fillId="14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19" borderId="0" applyNumberFormat="0" applyBorder="0" applyAlignment="0" applyProtection="0"/>
    <xf numFmtId="168" fontId="21" fillId="16" borderId="0" applyNumberFormat="0" applyBorder="0" applyAlignment="0" applyProtection="0"/>
    <xf numFmtId="168" fontId="21" fillId="13" borderId="0" applyNumberFormat="0" applyBorder="0" applyAlignment="0" applyProtection="0"/>
    <xf numFmtId="168" fontId="21" fillId="14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19" borderId="0" applyNumberFormat="0" applyBorder="0" applyAlignment="0" applyProtection="0"/>
    <xf numFmtId="168" fontId="22" fillId="16" borderId="0" applyNumberFormat="0" applyBorder="0" applyAlignment="0" applyProtection="0"/>
    <xf numFmtId="168" fontId="22" fillId="13" borderId="0" applyNumberFormat="0" applyBorder="0" applyAlignment="0" applyProtection="0"/>
    <xf numFmtId="168" fontId="22" fillId="14" borderId="0" applyNumberFormat="0" applyBorder="0" applyAlignment="0" applyProtection="0"/>
    <xf numFmtId="168" fontId="22" fillId="17" borderId="0" applyNumberFormat="0" applyBorder="0" applyAlignment="0" applyProtection="0"/>
    <xf numFmtId="168" fontId="22" fillId="18" borderId="0" applyNumberFormat="0" applyBorder="0" applyAlignment="0" applyProtection="0"/>
    <xf numFmtId="168" fontId="22" fillId="19" borderId="0" applyNumberFormat="0" applyBorder="0" applyAlignment="0" applyProtection="0"/>
    <xf numFmtId="168" fontId="23" fillId="0" borderId="0" applyNumberFormat="0" applyFill="0" applyBorder="0" applyAlignment="0" applyProtection="0"/>
    <xf numFmtId="168" fontId="20" fillId="20" borderId="0" applyNumberFormat="0" applyBorder="0" applyAlignment="0" applyProtection="0"/>
    <xf numFmtId="168" fontId="20" fillId="21" borderId="0" applyNumberFormat="0" applyBorder="0" applyAlignment="0" applyProtection="0"/>
    <xf numFmtId="168" fontId="20" fillId="22" borderId="0" applyNumberFormat="0" applyBorder="0" applyAlignment="0" applyProtection="0"/>
    <xf numFmtId="168" fontId="20" fillId="17" borderId="0" applyNumberFormat="0" applyBorder="0" applyAlignment="0" applyProtection="0"/>
    <xf numFmtId="168" fontId="20" fillId="18" borderId="0" applyNumberFormat="0" applyBorder="0" applyAlignment="0" applyProtection="0"/>
    <xf numFmtId="168" fontId="20" fillId="23" borderId="0" applyNumberFormat="0" applyBorder="0" applyAlignment="0" applyProtection="0"/>
    <xf numFmtId="168" fontId="24" fillId="0" borderId="0" applyNumberFormat="0" applyFill="0" applyBorder="0" applyAlignment="0" applyProtection="0"/>
    <xf numFmtId="168" fontId="25" fillId="7" borderId="0" applyNumberFormat="0" applyBorder="0" applyAlignment="0" applyProtection="0"/>
    <xf numFmtId="168" fontId="25" fillId="7" borderId="0" applyNumberFormat="0" applyBorder="0" applyAlignment="0" applyProtection="0"/>
    <xf numFmtId="168" fontId="26" fillId="0" borderId="21" applyNumberFormat="0" applyFill="0" applyAlignment="0" applyProtection="0"/>
    <xf numFmtId="168" fontId="27" fillId="0" borderId="22" applyNumberFormat="0" applyFill="0" applyAlignment="0" applyProtection="0"/>
    <xf numFmtId="168" fontId="28" fillId="0" borderId="23" applyNumberFormat="0" applyFill="0" applyAlignment="0" applyProtection="0"/>
    <xf numFmtId="168" fontId="29" fillId="0" borderId="24" applyNumberFormat="0" applyFill="0" applyAlignment="0" applyProtection="0"/>
    <xf numFmtId="168" fontId="29" fillId="0" borderId="0" applyNumberFormat="0" applyFill="0" applyBorder="0" applyAlignment="0" applyProtection="0"/>
    <xf numFmtId="168" fontId="30" fillId="8" borderId="0" applyNumberFormat="0" applyBorder="0" applyAlignment="0" applyProtection="0"/>
    <xf numFmtId="168" fontId="31" fillId="0" borderId="22" applyNumberFormat="0" applyFill="0" applyAlignment="0" applyProtection="0"/>
    <xf numFmtId="168" fontId="32" fillId="0" borderId="23" applyNumberFormat="0" applyFill="0" applyAlignment="0" applyProtection="0"/>
    <xf numFmtId="168" fontId="33" fillId="0" borderId="24" applyNumberFormat="0" applyFill="0" applyAlignment="0" applyProtection="0"/>
    <xf numFmtId="168" fontId="33" fillId="0" borderId="0" applyNumberFormat="0" applyFill="0" applyBorder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5" fillId="24" borderId="25" applyNumberFormat="0" applyAlignment="0" applyProtection="0"/>
    <xf numFmtId="168" fontId="35" fillId="24" borderId="25" applyNumberFormat="0" applyAlignment="0" applyProtection="0"/>
    <xf numFmtId="168" fontId="34" fillId="24" borderId="25" applyNumberFormat="0" applyAlignment="0" applyProtection="0"/>
    <xf numFmtId="168" fontId="36" fillId="25" borderId="26" applyNumberFormat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36" fillId="25" borderId="26" applyNumberFormat="0" applyAlignment="0" applyProtection="0"/>
    <xf numFmtId="168" fontId="37" fillId="0" borderId="21" applyNumberFormat="0" applyFill="0" applyAlignment="0" applyProtection="0"/>
    <xf numFmtId="168" fontId="38" fillId="25" borderId="26" applyNumberFormat="0" applyAlignment="0" applyProtection="0"/>
    <xf numFmtId="168" fontId="38" fillId="25" borderId="26" applyNumberFormat="0" applyAlignment="0" applyProtection="0"/>
    <xf numFmtId="168" fontId="39" fillId="24" borderId="27" applyNumberFormat="0" applyAlignment="0" applyProtection="0"/>
    <xf numFmtId="168" fontId="39" fillId="24" borderId="27" applyNumberFormat="0" applyAlignment="0" applyProtection="0"/>
    <xf numFmtId="168" fontId="21" fillId="20" borderId="0" applyNumberFormat="0" applyBorder="0" applyAlignment="0" applyProtection="0"/>
    <xf numFmtId="168" fontId="21" fillId="21" borderId="0" applyNumberFormat="0" applyBorder="0" applyAlignment="0" applyProtection="0"/>
    <xf numFmtId="168" fontId="21" fillId="22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23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21" fillId="20" borderId="0" applyNumberFormat="0" applyBorder="0" applyAlignment="0" applyProtection="0"/>
    <xf numFmtId="168" fontId="21" fillId="21" borderId="0" applyNumberFormat="0" applyBorder="0" applyAlignment="0" applyProtection="0"/>
    <xf numFmtId="168" fontId="21" fillId="22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23" borderId="0" applyNumberFormat="0" applyBorder="0" applyAlignment="0" applyProtection="0"/>
    <xf numFmtId="168" fontId="30" fillId="8" borderId="0" applyNumberFormat="0" applyBorder="0" applyAlignment="0" applyProtection="0"/>
    <xf numFmtId="44" fontId="10" fillId="0" borderId="0" applyFont="0" applyFill="0" applyBorder="0" applyAlignment="0" applyProtection="0"/>
    <xf numFmtId="168" fontId="40" fillId="11" borderId="25" applyNumberFormat="0" applyAlignment="0" applyProtection="0"/>
    <xf numFmtId="168" fontId="40" fillId="11" borderId="25" applyNumberFormat="0" applyAlignment="0" applyProtection="0"/>
    <xf numFmtId="168" fontId="41" fillId="24" borderId="27" applyNumberFormat="0" applyAlignment="0" applyProtection="0"/>
    <xf numFmtId="168" fontId="41" fillId="24" borderId="27" applyNumberFormat="0" applyAlignment="0" applyProtection="0"/>
    <xf numFmtId="168" fontId="42" fillId="8" borderId="0" applyNumberFormat="0" applyBorder="0" applyAlignment="0" applyProtection="0"/>
    <xf numFmtId="168" fontId="33" fillId="0" borderId="0" applyNumberFormat="0" applyFill="0" applyBorder="0" applyAlignment="0" applyProtection="0"/>
    <xf numFmtId="168" fontId="21" fillId="20" borderId="0" applyNumberFormat="0" applyBorder="0" applyAlignment="0" applyProtection="0"/>
    <xf numFmtId="168" fontId="21" fillId="21" borderId="0" applyNumberFormat="0" applyBorder="0" applyAlignment="0" applyProtection="0"/>
    <xf numFmtId="168" fontId="21" fillId="22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23" borderId="0" applyNumberFormat="0" applyBorder="0" applyAlignment="0" applyProtection="0"/>
    <xf numFmtId="168" fontId="43" fillId="11" borderId="25" applyNumberFormat="0" applyAlignment="0" applyProtection="0"/>
    <xf numFmtId="169" fontId="10" fillId="0" borderId="0" applyFon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5" fillId="11" borderId="25" applyNumberFormat="0" applyAlignment="0" applyProtection="0"/>
    <xf numFmtId="168" fontId="45" fillId="11" borderId="25" applyNumberFormat="0" applyAlignment="0" applyProtection="0"/>
    <xf numFmtId="168" fontId="46" fillId="8" borderId="0" applyNumberFormat="0" applyBorder="0" applyAlignment="0" applyProtection="0"/>
    <xf numFmtId="168" fontId="46" fillId="8" borderId="0" applyNumberFormat="0" applyBorder="0" applyAlignment="0" applyProtection="0"/>
    <xf numFmtId="168" fontId="47" fillId="0" borderId="22" applyNumberFormat="0" applyFill="0" applyAlignment="0" applyProtection="0"/>
    <xf numFmtId="168" fontId="47" fillId="0" borderId="22" applyNumberFormat="0" applyFill="0" applyAlignment="0" applyProtection="0"/>
    <xf numFmtId="168" fontId="48" fillId="0" borderId="23" applyNumberFormat="0" applyFill="0" applyAlignment="0" applyProtection="0"/>
    <xf numFmtId="168" fontId="48" fillId="0" borderId="23" applyNumberFormat="0" applyFill="0" applyAlignment="0" applyProtection="0"/>
    <xf numFmtId="168" fontId="49" fillId="0" borderId="24" applyNumberFormat="0" applyFill="0" applyAlignment="0" applyProtection="0"/>
    <xf numFmtId="168" fontId="49" fillId="0" borderId="24" applyNumberFormat="0" applyFill="0" applyAlignment="0" applyProtection="0"/>
    <xf numFmtId="168" fontId="49" fillId="0" borderId="0" applyNumberFormat="0" applyFill="0" applyBorder="0" applyAlignment="0" applyProtection="0"/>
    <xf numFmtId="168" fontId="49" fillId="0" borderId="0" applyNumberFormat="0" applyFill="0" applyBorder="0" applyAlignment="0" applyProtection="0"/>
    <xf numFmtId="168" fontId="50" fillId="24" borderId="25" applyNumberFormat="0" applyAlignment="0" applyProtection="0"/>
    <xf numFmtId="168" fontId="50" fillId="24" borderId="25" applyNumberFormat="0" applyAlignment="0" applyProtection="0"/>
    <xf numFmtId="168" fontId="51" fillId="7" borderId="0" applyNumberFormat="0" applyBorder="0" applyAlignment="0" applyProtection="0"/>
    <xf numFmtId="168" fontId="52" fillId="11" borderId="25" applyNumberFormat="0" applyAlignment="0" applyProtection="0"/>
    <xf numFmtId="168" fontId="52" fillId="11" borderId="25" applyNumberFormat="0" applyAlignment="0" applyProtection="0"/>
    <xf numFmtId="168" fontId="53" fillId="25" borderId="26" applyNumberFormat="0" applyAlignment="0" applyProtection="0"/>
    <xf numFmtId="168" fontId="54" fillId="8" borderId="0" applyNumberFormat="0" applyBorder="0" applyAlignment="0" applyProtection="0"/>
    <xf numFmtId="168" fontId="55" fillId="0" borderId="21" applyNumberFormat="0" applyFill="0" applyAlignment="0" applyProtection="0"/>
    <xf numFmtId="168" fontId="56" fillId="25" borderId="26" applyNumberFormat="0" applyAlignment="0" applyProtection="0"/>
    <xf numFmtId="168" fontId="57" fillId="7" borderId="0" applyNumberFormat="0" applyBorder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9" fillId="0" borderId="22" applyNumberFormat="0" applyFill="0" applyAlignment="0" applyProtection="0"/>
    <xf numFmtId="168" fontId="60" fillId="0" borderId="23" applyNumberFormat="0" applyFill="0" applyAlignment="0" applyProtection="0"/>
    <xf numFmtId="168" fontId="61" fillId="0" borderId="24" applyNumberFormat="0" applyFill="0" applyAlignment="0" applyProtection="0"/>
    <xf numFmtId="168" fontId="61" fillId="0" borderId="0" applyNumberFormat="0" applyFill="0" applyBorder="0" applyAlignment="0" applyProtection="0"/>
    <xf numFmtId="168" fontId="62" fillId="26" borderId="0" applyNumberFormat="0" applyBorder="0" applyAlignment="0" applyProtection="0"/>
    <xf numFmtId="168" fontId="62" fillId="26" borderId="0" applyNumberFormat="0" applyBorder="0" applyAlignment="0" applyProtection="0"/>
    <xf numFmtId="168" fontId="63" fillId="26" borderId="0" applyNumberFormat="0" applyBorder="0" applyAlignment="0" applyProtection="0"/>
    <xf numFmtId="168" fontId="64" fillId="26" borderId="0" applyNumberFormat="0" applyBorder="0" applyAlignment="0" applyProtection="0"/>
    <xf numFmtId="168" fontId="63" fillId="26" borderId="0" applyNumberFormat="0" applyBorder="0" applyAlignment="0" applyProtection="0"/>
    <xf numFmtId="168" fontId="10" fillId="0" borderId="0"/>
    <xf numFmtId="0" fontId="10" fillId="0" borderId="0"/>
    <xf numFmtId="168" fontId="10" fillId="0" borderId="0"/>
    <xf numFmtId="168" fontId="10" fillId="0" borderId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65" fillId="26" borderId="0" applyNumberFormat="0" applyBorder="0" applyAlignment="0" applyProtection="0"/>
    <xf numFmtId="168" fontId="66" fillId="24" borderId="25" applyNumberFormat="0" applyAlignment="0" applyProtection="0"/>
    <xf numFmtId="168" fontId="66" fillId="24" borderId="25" applyNumberFormat="0" applyAlignment="0" applyProtection="0"/>
    <xf numFmtId="168" fontId="67" fillId="24" borderId="27" applyNumberFormat="0" applyAlignment="0" applyProtection="0"/>
    <xf numFmtId="168" fontId="67" fillId="24" borderId="27" applyNumberFormat="0" applyAlignment="0" applyProtection="0"/>
    <xf numFmtId="9" fontId="10" fillId="0" borderId="0" applyFont="0" applyFill="0" applyBorder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9" fillId="0" borderId="29" applyNumberFormat="0" applyFill="0" applyAlignment="0" applyProtection="0"/>
    <xf numFmtId="168" fontId="69" fillId="0" borderId="29" applyNumberFormat="0" applyFill="0" applyAlignment="0" applyProtection="0"/>
    <xf numFmtId="168" fontId="70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31" fillId="0" borderId="22" applyNumberFormat="0" applyFill="0" applyAlignment="0" applyProtection="0"/>
    <xf numFmtId="168" fontId="32" fillId="0" borderId="23" applyNumberFormat="0" applyFill="0" applyAlignment="0" applyProtection="0"/>
    <xf numFmtId="168" fontId="33" fillId="0" borderId="24" applyNumberFormat="0" applyFill="0" applyAlignment="0" applyProtection="0"/>
    <xf numFmtId="168" fontId="33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7" fillId="0" borderId="29" applyNumberFormat="0" applyFill="0" applyAlignment="0" applyProtection="0"/>
    <xf numFmtId="168" fontId="77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4" fillId="0" borderId="0" applyNumberFormat="0" applyFill="0" applyBorder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79" fillId="0" borderId="0" applyNumberFormat="0" applyFill="0" applyBorder="0" applyAlignment="0" applyProtection="0"/>
    <xf numFmtId="168" fontId="51" fillId="7" borderId="0" applyNumberFormat="0" applyBorder="0" applyAlignment="0" applyProtection="0"/>
    <xf numFmtId="168" fontId="30" fillId="8" borderId="0" applyNumberFormat="0" applyBorder="0" applyAlignment="0" applyProtection="0"/>
    <xf numFmtId="168" fontId="36" fillId="25" borderId="26" applyNumberFormat="0" applyAlignment="0" applyProtection="0"/>
    <xf numFmtId="168" fontId="14" fillId="20" borderId="0" applyNumberFormat="0" applyBorder="0" applyAlignment="0" applyProtection="0"/>
    <xf numFmtId="168" fontId="14" fillId="21" borderId="0" applyNumberFormat="0" applyBorder="0" applyAlignment="0" applyProtection="0"/>
    <xf numFmtId="168" fontId="14" fillId="22" borderId="0" applyNumberFormat="0" applyBorder="0" applyAlignment="0" applyProtection="0"/>
    <xf numFmtId="168" fontId="14" fillId="17" borderId="0" applyNumberFormat="0" applyBorder="0" applyAlignment="0" applyProtection="0"/>
    <xf numFmtId="168" fontId="14" fillId="18" borderId="0" applyNumberFormat="0" applyBorder="0" applyAlignment="0" applyProtection="0"/>
    <xf numFmtId="168" fontId="14" fillId="23" borderId="0" applyNumberFormat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1" fillId="7" borderId="0" applyNumberFormat="0" applyBorder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21" fillId="20" borderId="0" applyNumberFormat="0" applyBorder="0" applyAlignment="0" applyProtection="0"/>
    <xf numFmtId="168" fontId="21" fillId="21" borderId="0" applyNumberFormat="0" applyBorder="0" applyAlignment="0" applyProtection="0"/>
    <xf numFmtId="168" fontId="21" fillId="22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23" borderId="0" applyNumberFormat="0" applyBorder="0" applyAlignment="0" applyProtection="0"/>
    <xf numFmtId="168" fontId="30" fillId="8" borderId="0" applyNumberFormat="0" applyBorder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6" fillId="25" borderId="26" applyNumberFormat="0" applyAlignment="0" applyProtection="0"/>
    <xf numFmtId="168" fontId="37" fillId="0" borderId="21" applyNumberFormat="0" applyFill="0" applyAlignment="0" applyProtection="0"/>
    <xf numFmtId="168" fontId="51" fillId="7" borderId="0" applyNumberFormat="0" applyBorder="0" applyAlignment="0" applyProtection="0"/>
    <xf numFmtId="168" fontId="75" fillId="0" borderId="0" applyNumberFormat="0" applyFill="0" applyBorder="0" applyAlignment="0" applyProtection="0"/>
    <xf numFmtId="168" fontId="31" fillId="0" borderId="22" applyNumberFormat="0" applyFill="0" applyAlignment="0" applyProtection="0"/>
    <xf numFmtId="168" fontId="32" fillId="0" borderId="23" applyNumberFormat="0" applyFill="0" applyAlignment="0" applyProtection="0"/>
    <xf numFmtId="168" fontId="33" fillId="0" borderId="24" applyNumberFormat="0" applyFill="0" applyAlignment="0" applyProtection="0"/>
    <xf numFmtId="168" fontId="33" fillId="0" borderId="0" applyNumberFormat="0" applyFill="0" applyBorder="0" applyAlignment="0" applyProtection="0"/>
    <xf numFmtId="168" fontId="63" fillId="26" borderId="0" applyNumberFormat="0" applyBorder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72" fillId="0" borderId="0" applyNumberFormat="0" applyFill="0" applyBorder="0" applyAlignment="0" applyProtection="0"/>
    <xf numFmtId="168" fontId="73" fillId="0" borderId="0" applyNumberFormat="0" applyFill="0" applyBorder="0" applyAlignment="0" applyProtection="0"/>
    <xf numFmtId="168" fontId="82" fillId="25" borderId="26" applyNumberFormat="0" applyAlignment="0" applyProtection="0"/>
    <xf numFmtId="168" fontId="83" fillId="0" borderId="21" applyNumberFormat="0" applyFill="0" applyAlignment="0" applyProtection="0"/>
    <xf numFmtId="168" fontId="84" fillId="7" borderId="0" applyNumberFormat="0" applyBorder="0" applyAlignment="0" applyProtection="0"/>
    <xf numFmtId="168" fontId="85" fillId="24" borderId="27" applyNumberFormat="0" applyAlignment="0" applyProtection="0"/>
    <xf numFmtId="168" fontId="85" fillId="24" borderId="27" applyNumberFormat="0" applyAlignment="0" applyProtection="0"/>
    <xf numFmtId="168" fontId="86" fillId="24" borderId="25" applyNumberFormat="0" applyAlignment="0" applyProtection="0"/>
    <xf numFmtId="168" fontId="86" fillId="24" borderId="25" applyNumberFormat="0" applyAlignment="0" applyProtection="0"/>
    <xf numFmtId="168" fontId="87" fillId="0" borderId="0" applyNumberFormat="0" applyFill="0" applyBorder="0" applyAlignment="0" applyProtection="0"/>
    <xf numFmtId="168" fontId="88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90" fillId="8" borderId="0" applyNumberFormat="0" applyBorder="0" applyAlignment="0" applyProtection="0"/>
    <xf numFmtId="168" fontId="91" fillId="11" borderId="25" applyNumberFormat="0" applyAlignment="0" applyProtection="0"/>
    <xf numFmtId="168" fontId="91" fillId="11" borderId="25" applyNumberFormat="0" applyAlignment="0" applyProtection="0"/>
    <xf numFmtId="168" fontId="92" fillId="26" borderId="0" applyNumberFormat="0" applyBorder="0" applyAlignment="0" applyProtection="0"/>
    <xf numFmtId="168" fontId="93" fillId="0" borderId="29" applyNumberFormat="0" applyFill="0" applyAlignment="0" applyProtection="0"/>
    <xf numFmtId="168" fontId="93" fillId="0" borderId="29" applyNumberFormat="0" applyFill="0" applyAlignment="0" applyProtection="0"/>
    <xf numFmtId="168" fontId="22" fillId="20" borderId="0" applyNumberFormat="0" applyBorder="0" applyAlignment="0" applyProtection="0"/>
    <xf numFmtId="168" fontId="22" fillId="21" borderId="0" applyNumberFormat="0" applyBorder="0" applyAlignment="0" applyProtection="0"/>
    <xf numFmtId="168" fontId="22" fillId="22" borderId="0" applyNumberFormat="0" applyBorder="0" applyAlignment="0" applyProtection="0"/>
    <xf numFmtId="168" fontId="22" fillId="17" borderId="0" applyNumberFormat="0" applyBorder="0" applyAlignment="0" applyProtection="0"/>
    <xf numFmtId="168" fontId="22" fillId="18" borderId="0" applyNumberFormat="0" applyBorder="0" applyAlignment="0" applyProtection="0"/>
    <xf numFmtId="168" fontId="22" fillId="23" borderId="0" applyNumberFormat="0" applyBorder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94" fillId="0" borderId="22" applyNumberFormat="0" applyFill="0" applyAlignment="0" applyProtection="0"/>
    <xf numFmtId="168" fontId="95" fillId="0" borderId="23" applyNumberFormat="0" applyFill="0" applyAlignment="0" applyProtection="0"/>
    <xf numFmtId="168" fontId="96" fillId="0" borderId="24" applyNumberFormat="0" applyFill="0" applyAlignment="0" applyProtection="0"/>
    <xf numFmtId="168" fontId="96" fillId="0" borderId="0" applyNumberFormat="0" applyFill="0" applyBorder="0" applyAlignment="0" applyProtection="0"/>
    <xf numFmtId="0" fontId="97" fillId="0" borderId="0"/>
    <xf numFmtId="0" fontId="102" fillId="0" borderId="0"/>
    <xf numFmtId="43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3" fillId="0" borderId="0" applyFill="0" applyBorder="0" applyAlignment="0" applyProtection="0"/>
    <xf numFmtId="171" fontId="10" fillId="0" borderId="0" applyFont="0" applyFill="0" applyBorder="0" applyAlignment="0" applyProtection="0"/>
    <xf numFmtId="0" fontId="102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8" fillId="0" borderId="0" pivotButton="1"/>
    <xf numFmtId="43" fontId="10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8" fillId="0" borderId="29" applyNumberFormat="0" applyFill="0" applyAlignment="0" applyProtection="0"/>
    <xf numFmtId="165" fontId="10" fillId="0" borderId="0" applyFont="0" applyFill="0" applyBorder="0" applyAlignment="0" applyProtection="0"/>
    <xf numFmtId="0" fontId="108" fillId="0" borderId="0" pivotButton="1"/>
    <xf numFmtId="9" fontId="108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" fillId="0" borderId="0"/>
    <xf numFmtId="0" fontId="108" fillId="0" borderId="0" pivotButton="1"/>
    <xf numFmtId="9" fontId="108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" fillId="0" borderId="0"/>
    <xf numFmtId="0" fontId="108" fillId="0" borderId="0" pivotButton="1"/>
    <xf numFmtId="9" fontId="10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7" fillId="0" borderId="0" applyFont="0" applyFill="0" applyBorder="0" applyAlignment="0" applyProtection="0"/>
    <xf numFmtId="168" fontId="10" fillId="0" borderId="0"/>
    <xf numFmtId="0" fontId="110" fillId="0" borderId="0"/>
    <xf numFmtId="0" fontId="10" fillId="0" borderId="0"/>
    <xf numFmtId="0" fontId="1" fillId="0" borderId="0"/>
    <xf numFmtId="173" fontId="1" fillId="0" borderId="0"/>
    <xf numFmtId="16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17" fillId="6" borderId="0" applyNumberFormat="0" applyBorder="0" applyAlignment="0" applyProtection="0"/>
    <xf numFmtId="168" fontId="17" fillId="7" borderId="0" applyNumberFormat="0" applyBorder="0" applyAlignment="0" applyProtection="0"/>
    <xf numFmtId="168" fontId="17" fillId="8" borderId="0" applyNumberFormat="0" applyBorder="0" applyAlignment="0" applyProtection="0"/>
    <xf numFmtId="168" fontId="17" fillId="9" borderId="0" applyNumberFormat="0" applyBorder="0" applyAlignment="0" applyProtection="0"/>
    <xf numFmtId="168" fontId="17" fillId="10" borderId="0" applyNumberFormat="0" applyBorder="0" applyAlignment="0" applyProtection="0"/>
    <xf numFmtId="168" fontId="17" fillId="11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7" fillId="14" borderId="0" applyNumberFormat="0" applyBorder="0" applyAlignment="0" applyProtection="0"/>
    <xf numFmtId="168" fontId="17" fillId="9" borderId="0" applyNumberFormat="0" applyBorder="0" applyAlignment="0" applyProtection="0"/>
    <xf numFmtId="168" fontId="17" fillId="12" borderId="0" applyNumberFormat="0" applyBorder="0" applyAlignment="0" applyProtection="0"/>
    <xf numFmtId="168" fontId="17" fillId="15" borderId="0" applyNumberFormat="0" applyBorder="0" applyAlignment="0" applyProtection="0"/>
    <xf numFmtId="168" fontId="21" fillId="16" borderId="0" applyNumberFormat="0" applyBorder="0" applyAlignment="0" applyProtection="0"/>
    <xf numFmtId="168" fontId="21" fillId="13" borderId="0" applyNumberFormat="0" applyBorder="0" applyAlignment="0" applyProtection="0"/>
    <xf numFmtId="168" fontId="21" fillId="14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168" fontId="17" fillId="6" borderId="0" applyNumberFormat="0" applyBorder="0" applyAlignment="0" applyProtection="0"/>
    <xf numFmtId="168" fontId="17" fillId="6" borderId="0" applyNumberFormat="0" applyBorder="0" applyAlignment="0" applyProtection="0"/>
    <xf numFmtId="168" fontId="15" fillId="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8" fontId="17" fillId="7" borderId="0" applyNumberFormat="0" applyBorder="0" applyAlignment="0" applyProtection="0"/>
    <xf numFmtId="168" fontId="17" fillId="7" borderId="0" applyNumberFormat="0" applyBorder="0" applyAlignment="0" applyProtection="0"/>
    <xf numFmtId="168" fontId="15" fillId="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8" fontId="17" fillId="8" borderId="0" applyNumberFormat="0" applyBorder="0" applyAlignment="0" applyProtection="0"/>
    <xf numFmtId="168" fontId="17" fillId="8" borderId="0" applyNumberFormat="0" applyBorder="0" applyAlignment="0" applyProtection="0"/>
    <xf numFmtId="168" fontId="15" fillId="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168" fontId="17" fillId="9" borderId="0" applyNumberFormat="0" applyBorder="0" applyAlignment="0" applyProtection="0"/>
    <xf numFmtId="168" fontId="17" fillId="9" borderId="0" applyNumberFormat="0" applyBorder="0" applyAlignment="0" applyProtection="0"/>
    <xf numFmtId="168" fontId="15" fillId="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168" fontId="17" fillId="10" borderId="0" applyNumberFormat="0" applyBorder="0" applyAlignment="0" applyProtection="0"/>
    <xf numFmtId="168" fontId="17" fillId="10" borderId="0" applyNumberFormat="0" applyBorder="0" applyAlignment="0" applyProtection="0"/>
    <xf numFmtId="168" fontId="15" fillId="10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168" fontId="17" fillId="11" borderId="0" applyNumberFormat="0" applyBorder="0" applyAlignment="0" applyProtection="0"/>
    <xf numFmtId="168" fontId="17" fillId="11" borderId="0" applyNumberFormat="0" applyBorder="0" applyAlignment="0" applyProtection="0"/>
    <xf numFmtId="168" fontId="15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168" fontId="127" fillId="6" borderId="0" applyNumberFormat="0" applyBorder="0" applyAlignment="0" applyProtection="0"/>
    <xf numFmtId="168" fontId="127" fillId="7" borderId="0" applyNumberFormat="0" applyBorder="0" applyAlignment="0" applyProtection="0"/>
    <xf numFmtId="168" fontId="127" fillId="8" borderId="0" applyNumberFormat="0" applyBorder="0" applyAlignment="0" applyProtection="0"/>
    <xf numFmtId="168" fontId="127" fillId="9" borderId="0" applyNumberFormat="0" applyBorder="0" applyAlignment="0" applyProtection="0"/>
    <xf numFmtId="168" fontId="127" fillId="10" borderId="0" applyNumberFormat="0" applyBorder="0" applyAlignment="0" applyProtection="0"/>
    <xf numFmtId="168" fontId="127" fillId="11" borderId="0" applyNumberFormat="0" applyBorder="0" applyAlignment="0" applyProtection="0"/>
    <xf numFmtId="168" fontId="128" fillId="6" borderId="0" applyNumberFormat="0" applyBorder="0" applyAlignment="0" applyProtection="0"/>
    <xf numFmtId="168" fontId="128" fillId="7" borderId="0" applyNumberFormat="0" applyBorder="0" applyAlignment="0" applyProtection="0"/>
    <xf numFmtId="168" fontId="128" fillId="8" borderId="0" applyNumberFormat="0" applyBorder="0" applyAlignment="0" applyProtection="0"/>
    <xf numFmtId="168" fontId="128" fillId="9" borderId="0" applyNumberFormat="0" applyBorder="0" applyAlignment="0" applyProtection="0"/>
    <xf numFmtId="168" fontId="128" fillId="10" borderId="0" applyNumberFormat="0" applyBorder="0" applyAlignment="0" applyProtection="0"/>
    <xf numFmtId="168" fontId="128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168" fontId="17" fillId="12" borderId="0" applyNumberFormat="0" applyBorder="0" applyAlignment="0" applyProtection="0"/>
    <xf numFmtId="168" fontId="17" fillId="12" borderId="0" applyNumberFormat="0" applyBorder="0" applyAlignment="0" applyProtection="0"/>
    <xf numFmtId="168" fontId="15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68" fontId="17" fillId="13" borderId="0" applyNumberFormat="0" applyBorder="0" applyAlignment="0" applyProtection="0"/>
    <xf numFmtId="168" fontId="17" fillId="13" borderId="0" applyNumberFormat="0" applyBorder="0" applyAlignment="0" applyProtection="0"/>
    <xf numFmtId="168" fontId="15" fillId="1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168" fontId="17" fillId="14" borderId="0" applyNumberFormat="0" applyBorder="0" applyAlignment="0" applyProtection="0"/>
    <xf numFmtId="168" fontId="17" fillId="14" borderId="0" applyNumberFormat="0" applyBorder="0" applyAlignment="0" applyProtection="0"/>
    <xf numFmtId="168" fontId="15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168" fontId="17" fillId="9" borderId="0" applyNumberFormat="0" applyBorder="0" applyAlignment="0" applyProtection="0"/>
    <xf numFmtId="168" fontId="17" fillId="9" borderId="0" applyNumberFormat="0" applyBorder="0" applyAlignment="0" applyProtection="0"/>
    <xf numFmtId="168" fontId="15" fillId="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168" fontId="17" fillId="12" borderId="0" applyNumberFormat="0" applyBorder="0" applyAlignment="0" applyProtection="0"/>
    <xf numFmtId="168" fontId="17" fillId="12" borderId="0" applyNumberFormat="0" applyBorder="0" applyAlignment="0" applyProtection="0"/>
    <xf numFmtId="168" fontId="15" fillId="1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168" fontId="17" fillId="15" borderId="0" applyNumberFormat="0" applyBorder="0" applyAlignment="0" applyProtection="0"/>
    <xf numFmtId="168" fontId="17" fillId="15" borderId="0" applyNumberFormat="0" applyBorder="0" applyAlignment="0" applyProtection="0"/>
    <xf numFmtId="168" fontId="15" fillId="15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168" fontId="127" fillId="12" borderId="0" applyNumberFormat="0" applyBorder="0" applyAlignment="0" applyProtection="0"/>
    <xf numFmtId="168" fontId="127" fillId="13" borderId="0" applyNumberFormat="0" applyBorder="0" applyAlignment="0" applyProtection="0"/>
    <xf numFmtId="168" fontId="127" fillId="14" borderId="0" applyNumberFormat="0" applyBorder="0" applyAlignment="0" applyProtection="0"/>
    <xf numFmtId="168" fontId="127" fillId="9" borderId="0" applyNumberFormat="0" applyBorder="0" applyAlignment="0" applyProtection="0"/>
    <xf numFmtId="168" fontId="127" fillId="12" borderId="0" applyNumberFormat="0" applyBorder="0" applyAlignment="0" applyProtection="0"/>
    <xf numFmtId="168" fontId="127" fillId="15" borderId="0" applyNumberFormat="0" applyBorder="0" applyAlignment="0" applyProtection="0"/>
    <xf numFmtId="168" fontId="128" fillId="12" borderId="0" applyNumberFormat="0" applyBorder="0" applyAlignment="0" applyProtection="0"/>
    <xf numFmtId="168" fontId="128" fillId="13" borderId="0" applyNumberFormat="0" applyBorder="0" applyAlignment="0" applyProtection="0"/>
    <xf numFmtId="168" fontId="128" fillId="14" borderId="0" applyNumberFormat="0" applyBorder="0" applyAlignment="0" applyProtection="0"/>
    <xf numFmtId="168" fontId="128" fillId="9" borderId="0" applyNumberFormat="0" applyBorder="0" applyAlignment="0" applyProtection="0"/>
    <xf numFmtId="168" fontId="128" fillId="12" borderId="0" applyNumberFormat="0" applyBorder="0" applyAlignment="0" applyProtection="0"/>
    <xf numFmtId="168" fontId="128" fillId="15" borderId="0" applyNumberFormat="0" applyBorder="0" applyAlignment="0" applyProtection="0"/>
    <xf numFmtId="0" fontId="125" fillId="51" borderId="0" applyNumberFormat="0" applyBorder="0" applyAlignment="0" applyProtection="0"/>
    <xf numFmtId="0" fontId="125" fillId="55" borderId="0" applyNumberFormat="0" applyBorder="0" applyAlignment="0" applyProtection="0"/>
    <xf numFmtId="0" fontId="125" fillId="59" borderId="0" applyNumberFormat="0" applyBorder="0" applyAlignment="0" applyProtection="0"/>
    <xf numFmtId="0" fontId="125" fillId="63" borderId="0" applyNumberFormat="0" applyBorder="0" applyAlignment="0" applyProtection="0"/>
    <xf numFmtId="0" fontId="125" fillId="67" borderId="0" applyNumberFormat="0" applyBorder="0" applyAlignment="0" applyProtection="0"/>
    <xf numFmtId="0" fontId="125" fillId="71" borderId="0" applyNumberFormat="0" applyBorder="0" applyAlignment="0" applyProtection="0"/>
    <xf numFmtId="168" fontId="21" fillId="16" borderId="0" applyNumberFormat="0" applyBorder="0" applyAlignment="0" applyProtection="0"/>
    <xf numFmtId="168" fontId="21" fillId="16" borderId="0" applyNumberFormat="0" applyBorder="0" applyAlignment="0" applyProtection="0"/>
    <xf numFmtId="168" fontId="19" fillId="16" borderId="0" applyNumberFormat="0" applyBorder="0" applyAlignment="0" applyProtection="0"/>
    <xf numFmtId="0" fontId="125" fillId="51" borderId="0" applyNumberFormat="0" applyBorder="0" applyAlignment="0" applyProtection="0"/>
    <xf numFmtId="168" fontId="21" fillId="13" borderId="0" applyNumberFormat="0" applyBorder="0" applyAlignment="0" applyProtection="0"/>
    <xf numFmtId="168" fontId="21" fillId="13" borderId="0" applyNumberFormat="0" applyBorder="0" applyAlignment="0" applyProtection="0"/>
    <xf numFmtId="168" fontId="19" fillId="13" borderId="0" applyNumberFormat="0" applyBorder="0" applyAlignment="0" applyProtection="0"/>
    <xf numFmtId="0" fontId="125" fillId="55" borderId="0" applyNumberFormat="0" applyBorder="0" applyAlignment="0" applyProtection="0"/>
    <xf numFmtId="168" fontId="21" fillId="14" borderId="0" applyNumberFormat="0" applyBorder="0" applyAlignment="0" applyProtection="0"/>
    <xf numFmtId="168" fontId="21" fillId="14" borderId="0" applyNumberFormat="0" applyBorder="0" applyAlignment="0" applyProtection="0"/>
    <xf numFmtId="168" fontId="19" fillId="14" borderId="0" applyNumberFormat="0" applyBorder="0" applyAlignment="0" applyProtection="0"/>
    <xf numFmtId="0" fontId="125" fillId="59" borderId="0" applyNumberFormat="0" applyBorder="0" applyAlignment="0" applyProtection="0"/>
    <xf numFmtId="168" fontId="21" fillId="17" borderId="0" applyNumberFormat="0" applyBorder="0" applyAlignment="0" applyProtection="0"/>
    <xf numFmtId="168" fontId="21" fillId="17" borderId="0" applyNumberFormat="0" applyBorder="0" applyAlignment="0" applyProtection="0"/>
    <xf numFmtId="168" fontId="19" fillId="17" borderId="0" applyNumberFormat="0" applyBorder="0" applyAlignment="0" applyProtection="0"/>
    <xf numFmtId="0" fontId="125" fillId="63" borderId="0" applyNumberFormat="0" applyBorder="0" applyAlignment="0" applyProtection="0"/>
    <xf numFmtId="168" fontId="21" fillId="18" borderId="0" applyNumberFormat="0" applyBorder="0" applyAlignment="0" applyProtection="0"/>
    <xf numFmtId="168" fontId="21" fillId="18" borderId="0" applyNumberFormat="0" applyBorder="0" applyAlignment="0" applyProtection="0"/>
    <xf numFmtId="168" fontId="19" fillId="18" borderId="0" applyNumberFormat="0" applyBorder="0" applyAlignment="0" applyProtection="0"/>
    <xf numFmtId="0" fontId="125" fillId="67" borderId="0" applyNumberFormat="0" applyBorder="0" applyAlignment="0" applyProtection="0"/>
    <xf numFmtId="168" fontId="21" fillId="19" borderId="0" applyNumberFormat="0" applyBorder="0" applyAlignment="0" applyProtection="0"/>
    <xf numFmtId="168" fontId="21" fillId="19" borderId="0" applyNumberFormat="0" applyBorder="0" applyAlignment="0" applyProtection="0"/>
    <xf numFmtId="168" fontId="19" fillId="19" borderId="0" applyNumberFormat="0" applyBorder="0" applyAlignment="0" applyProtection="0"/>
    <xf numFmtId="0" fontId="125" fillId="71" borderId="0" applyNumberFormat="0" applyBorder="0" applyAlignment="0" applyProtection="0"/>
    <xf numFmtId="168" fontId="129" fillId="16" borderId="0" applyNumberFormat="0" applyBorder="0" applyAlignment="0" applyProtection="0"/>
    <xf numFmtId="168" fontId="129" fillId="13" borderId="0" applyNumberFormat="0" applyBorder="0" applyAlignment="0" applyProtection="0"/>
    <xf numFmtId="168" fontId="129" fillId="14" borderId="0" applyNumberFormat="0" applyBorder="0" applyAlignment="0" applyProtection="0"/>
    <xf numFmtId="168" fontId="129" fillId="17" borderId="0" applyNumberFormat="0" applyBorder="0" applyAlignment="0" applyProtection="0"/>
    <xf numFmtId="168" fontId="129" fillId="18" borderId="0" applyNumberFormat="0" applyBorder="0" applyAlignment="0" applyProtection="0"/>
    <xf numFmtId="168" fontId="129" fillId="19" borderId="0" applyNumberFormat="0" applyBorder="0" applyAlignment="0" applyProtection="0"/>
    <xf numFmtId="168" fontId="130" fillId="16" borderId="0" applyNumberFormat="0" applyBorder="0" applyAlignment="0" applyProtection="0"/>
    <xf numFmtId="168" fontId="130" fillId="13" borderId="0" applyNumberFormat="0" applyBorder="0" applyAlignment="0" applyProtection="0"/>
    <xf numFmtId="168" fontId="130" fillId="14" borderId="0" applyNumberFormat="0" applyBorder="0" applyAlignment="0" applyProtection="0"/>
    <xf numFmtId="168" fontId="130" fillId="17" borderId="0" applyNumberFormat="0" applyBorder="0" applyAlignment="0" applyProtection="0"/>
    <xf numFmtId="168" fontId="130" fillId="18" borderId="0" applyNumberFormat="0" applyBorder="0" applyAlignment="0" applyProtection="0"/>
    <xf numFmtId="168" fontId="130" fillId="19" borderId="0" applyNumberFormat="0" applyBorder="0" applyAlignment="0" applyProtection="0"/>
    <xf numFmtId="0" fontId="125" fillId="48" borderId="0" applyNumberFormat="0" applyBorder="0" applyAlignment="0" applyProtection="0"/>
    <xf numFmtId="0" fontId="125" fillId="52" borderId="0" applyNumberFormat="0" applyBorder="0" applyAlignment="0" applyProtection="0"/>
    <xf numFmtId="0" fontId="125" fillId="56" borderId="0" applyNumberFormat="0" applyBorder="0" applyAlignment="0" applyProtection="0"/>
    <xf numFmtId="0" fontId="125" fillId="60" borderId="0" applyNumberFormat="0" applyBorder="0" applyAlignment="0" applyProtection="0"/>
    <xf numFmtId="0" fontId="125" fillId="64" borderId="0" applyNumberFormat="0" applyBorder="0" applyAlignment="0" applyProtection="0"/>
    <xf numFmtId="0" fontId="125" fillId="68" borderId="0" applyNumberFormat="0" applyBorder="0" applyAlignment="0" applyProtection="0"/>
    <xf numFmtId="168" fontId="73" fillId="0" borderId="0" applyNumberFormat="0" applyFill="0" applyBorder="0" applyAlignment="0" applyProtection="0"/>
    <xf numFmtId="168" fontId="129" fillId="20" borderId="0" applyNumberFormat="0" applyBorder="0" applyAlignment="0" applyProtection="0"/>
    <xf numFmtId="168" fontId="129" fillId="21" borderId="0" applyNumberFormat="0" applyBorder="0" applyAlignment="0" applyProtection="0"/>
    <xf numFmtId="168" fontId="129" fillId="22" borderId="0" applyNumberFormat="0" applyBorder="0" applyAlignment="0" applyProtection="0"/>
    <xf numFmtId="168" fontId="129" fillId="17" borderId="0" applyNumberFormat="0" applyBorder="0" applyAlignment="0" applyProtection="0"/>
    <xf numFmtId="168" fontId="129" fillId="18" borderId="0" applyNumberFormat="0" applyBorder="0" applyAlignment="0" applyProtection="0"/>
    <xf numFmtId="168" fontId="129" fillId="23" borderId="0" applyNumberFormat="0" applyBorder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51" fillId="7" borderId="0" applyNumberFormat="0" applyBorder="0" applyAlignment="0" applyProtection="0"/>
    <xf numFmtId="168" fontId="51" fillId="7" borderId="0" applyNumberFormat="0" applyBorder="0" applyAlignment="0" applyProtection="0"/>
    <xf numFmtId="168" fontId="25" fillId="7" borderId="0" applyNumberFormat="0" applyBorder="0" applyAlignment="0" applyProtection="0"/>
    <xf numFmtId="0" fontId="116" fillId="42" borderId="0" applyNumberFormat="0" applyBorder="0" applyAlignment="0" applyProtection="0"/>
    <xf numFmtId="168" fontId="37" fillId="0" borderId="21" applyNumberFormat="0" applyFill="0" applyAlignment="0" applyProtection="0"/>
    <xf numFmtId="168" fontId="31" fillId="0" borderId="22" applyNumberFormat="0" applyFill="0" applyAlignment="0" applyProtection="0"/>
    <xf numFmtId="168" fontId="32" fillId="0" borderId="23" applyNumberFormat="0" applyFill="0" applyAlignment="0" applyProtection="0"/>
    <xf numFmtId="168" fontId="33" fillId="0" borderId="24" applyNumberFormat="0" applyFill="0" applyAlignment="0" applyProtection="0"/>
    <xf numFmtId="168" fontId="33" fillId="0" borderId="0" applyNumberFormat="0" applyFill="0" applyBorder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0" fontId="120" fillId="45" borderId="43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5" fillId="24" borderId="25" applyNumberFormat="0" applyAlignment="0" applyProtection="0"/>
    <xf numFmtId="168" fontId="35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5" fillId="24" borderId="25" applyNumberFormat="0" applyAlignment="0" applyProtection="0"/>
    <xf numFmtId="0" fontId="120" fillId="45" borderId="43" applyNumberFormat="0" applyAlignment="0" applyProtection="0"/>
    <xf numFmtId="168" fontId="35" fillId="24" borderId="25" applyNumberFormat="0" applyAlignment="0" applyProtection="0"/>
    <xf numFmtId="168" fontId="35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0" fontId="121" fillId="0" borderId="45" applyNumberFormat="0" applyFill="0" applyAlignment="0" applyProtection="0"/>
    <xf numFmtId="168" fontId="36" fillId="25" borderId="26" applyNumberFormat="0" applyAlignment="0" applyProtection="0"/>
    <xf numFmtId="168" fontId="36" fillId="25" borderId="26" applyNumberFormat="0" applyAlignment="0" applyProtection="0"/>
    <xf numFmtId="168" fontId="38" fillId="25" borderId="26" applyNumberFormat="0" applyAlignment="0" applyProtection="0"/>
    <xf numFmtId="0" fontId="122" fillId="46" borderId="46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39" fillId="24" borderId="27" applyNumberFormat="0" applyAlignment="0" applyProtection="0"/>
    <xf numFmtId="168" fontId="39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39" fillId="24" borderId="27" applyNumberFormat="0" applyAlignment="0" applyProtection="0"/>
    <xf numFmtId="168" fontId="39" fillId="24" borderId="27" applyNumberFormat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47" borderId="47" applyNumberFormat="0" applyFont="0" applyAlignment="0" applyProtection="0"/>
    <xf numFmtId="17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32" fillId="11" borderId="25" applyNumberFormat="0" applyAlignment="0" applyProtection="0"/>
    <xf numFmtId="168" fontId="132" fillId="11" borderId="25" applyNumberFormat="0" applyAlignment="0" applyProtection="0"/>
    <xf numFmtId="168" fontId="132" fillId="11" borderId="25" applyNumberFormat="0" applyAlignment="0" applyProtection="0"/>
    <xf numFmtId="168" fontId="40" fillId="11" borderId="25" applyNumberFormat="0" applyAlignment="0" applyProtection="0"/>
    <xf numFmtId="168" fontId="40" fillId="11" borderId="25" applyNumberFormat="0" applyAlignment="0" applyProtection="0"/>
    <xf numFmtId="168" fontId="132" fillId="11" borderId="25" applyNumberFormat="0" applyAlignment="0" applyProtection="0"/>
    <xf numFmtId="168" fontId="132" fillId="11" borderId="25" applyNumberFormat="0" applyAlignment="0" applyProtection="0"/>
    <xf numFmtId="168" fontId="132" fillId="11" borderId="25" applyNumberFormat="0" applyAlignment="0" applyProtection="0"/>
    <xf numFmtId="168" fontId="40" fillId="11" borderId="25" applyNumberFormat="0" applyAlignment="0" applyProtection="0"/>
    <xf numFmtId="168" fontId="40" fillId="11" borderId="25" applyNumberFormat="0" applyAlignment="0" applyProtection="0"/>
    <xf numFmtId="168" fontId="133" fillId="24" borderId="27" applyNumberFormat="0" applyAlignment="0" applyProtection="0"/>
    <xf numFmtId="168" fontId="133" fillId="24" borderId="27" applyNumberFormat="0" applyAlignment="0" applyProtection="0"/>
    <xf numFmtId="168" fontId="133" fillId="24" borderId="27" applyNumberFormat="0" applyAlignment="0" applyProtection="0"/>
    <xf numFmtId="168" fontId="41" fillId="24" borderId="27" applyNumberFormat="0" applyAlignment="0" applyProtection="0"/>
    <xf numFmtId="168" fontId="41" fillId="24" borderId="27" applyNumberFormat="0" applyAlignment="0" applyProtection="0"/>
    <xf numFmtId="168" fontId="133" fillId="24" borderId="27" applyNumberFormat="0" applyAlignment="0" applyProtection="0"/>
    <xf numFmtId="168" fontId="133" fillId="24" borderId="27" applyNumberFormat="0" applyAlignment="0" applyProtection="0"/>
    <xf numFmtId="168" fontId="133" fillId="24" borderId="27" applyNumberFormat="0" applyAlignment="0" applyProtection="0"/>
    <xf numFmtId="168" fontId="41" fillId="24" borderId="27" applyNumberFormat="0" applyAlignment="0" applyProtection="0"/>
    <xf numFmtId="168" fontId="41" fillId="24" borderId="27" applyNumberFormat="0" applyAlignment="0" applyProtection="0"/>
    <xf numFmtId="168" fontId="134" fillId="8" borderId="0" applyNumberFormat="0" applyBorder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0" fontId="118" fillId="44" borderId="43" applyNumberFormat="0" applyAlignment="0" applyProtection="0"/>
    <xf numFmtId="168" fontId="73" fillId="0" borderId="0" applyNumberFormat="0" applyFill="0" applyBorder="0" applyAlignment="0" applyProtection="0"/>
    <xf numFmtId="168" fontId="73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5" fillId="11" borderId="25" applyNumberFormat="0" applyAlignment="0" applyProtection="0"/>
    <xf numFmtId="168" fontId="45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5" fillId="11" borderId="25" applyNumberFormat="0" applyAlignment="0" applyProtection="0"/>
    <xf numFmtId="168" fontId="45" fillId="11" borderId="25" applyNumberFormat="0" applyAlignment="0" applyProtection="0"/>
    <xf numFmtId="168" fontId="30" fillId="8" borderId="0" applyNumberFormat="0" applyBorder="0" applyAlignment="0" applyProtection="0"/>
    <xf numFmtId="168" fontId="30" fillId="8" borderId="0" applyNumberFormat="0" applyBorder="0" applyAlignment="0" applyProtection="0"/>
    <xf numFmtId="168" fontId="46" fillId="8" borderId="0" applyNumberFormat="0" applyBorder="0" applyAlignment="0" applyProtection="0"/>
    <xf numFmtId="0" fontId="115" fillId="41" borderId="0" applyNumberFormat="0" applyBorder="0" applyAlignment="0" applyProtection="0"/>
    <xf numFmtId="168" fontId="31" fillId="0" borderId="22" applyNumberFormat="0" applyFill="0" applyAlignment="0" applyProtection="0"/>
    <xf numFmtId="168" fontId="31" fillId="0" borderId="22" applyNumberFormat="0" applyFill="0" applyAlignment="0" applyProtection="0"/>
    <xf numFmtId="168" fontId="47" fillId="0" borderId="22" applyNumberFormat="0" applyFill="0" applyAlignment="0" applyProtection="0"/>
    <xf numFmtId="0" fontId="112" fillId="0" borderId="40" applyNumberFormat="0" applyFill="0" applyAlignment="0" applyProtection="0"/>
    <xf numFmtId="168" fontId="32" fillId="0" borderId="23" applyNumberFormat="0" applyFill="0" applyAlignment="0" applyProtection="0"/>
    <xf numFmtId="168" fontId="32" fillId="0" borderId="23" applyNumberFormat="0" applyFill="0" applyAlignment="0" applyProtection="0"/>
    <xf numFmtId="168" fontId="48" fillId="0" borderId="23" applyNumberFormat="0" applyFill="0" applyAlignment="0" applyProtection="0"/>
    <xf numFmtId="0" fontId="113" fillId="0" borderId="41" applyNumberFormat="0" applyFill="0" applyAlignment="0" applyProtection="0"/>
    <xf numFmtId="168" fontId="33" fillId="0" borderId="24" applyNumberFormat="0" applyFill="0" applyAlignment="0" applyProtection="0"/>
    <xf numFmtId="168" fontId="33" fillId="0" borderId="24" applyNumberFormat="0" applyFill="0" applyAlignment="0" applyProtection="0"/>
    <xf numFmtId="168" fontId="49" fillId="0" borderId="24" applyNumberFormat="0" applyFill="0" applyAlignment="0" applyProtection="0"/>
    <xf numFmtId="0" fontId="114" fillId="0" borderId="42" applyNumberFormat="0" applyFill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4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50" fillId="24" borderId="25" applyNumberFormat="0" applyAlignment="0" applyProtection="0"/>
    <xf numFmtId="168" fontId="50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50" fillId="24" borderId="25" applyNumberFormat="0" applyAlignment="0" applyProtection="0"/>
    <xf numFmtId="168" fontId="50" fillId="24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52" fillId="11" borderId="25" applyNumberFormat="0" applyAlignment="0" applyProtection="0"/>
    <xf numFmtId="168" fontId="52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52" fillId="11" borderId="25" applyNumberFormat="0" applyAlignment="0" applyProtection="0"/>
    <xf numFmtId="0" fontId="118" fillId="44" borderId="43" applyNumberFormat="0" applyAlignment="0" applyProtection="0"/>
    <xf numFmtId="168" fontId="52" fillId="11" borderId="25" applyNumberFormat="0" applyAlignment="0" applyProtection="0"/>
    <xf numFmtId="168" fontId="52" fillId="11" borderId="25" applyNumberFormat="0" applyAlignment="0" applyProtection="0"/>
    <xf numFmtId="0" fontId="116" fillId="42" borderId="0" applyNumberFormat="0" applyBorder="0" applyAlignment="0" applyProtection="0"/>
    <xf numFmtId="168" fontId="36" fillId="25" borderId="26" applyNumberFormat="0" applyAlignment="0" applyProtection="0"/>
    <xf numFmtId="168" fontId="30" fillId="8" borderId="0" applyNumberFormat="0" applyBorder="0" applyAlignment="0" applyProtection="0"/>
    <xf numFmtId="168" fontId="135" fillId="0" borderId="21" applyNumberFormat="0" applyFill="0" applyAlignment="0" applyProtection="0"/>
    <xf numFmtId="168" fontId="136" fillId="25" borderId="26" applyNumberFormat="0" applyAlignment="0" applyProtection="0"/>
    <xf numFmtId="168" fontId="51" fillId="7" borderId="0" applyNumberFormat="0" applyBorder="0" applyAlignment="0" applyProtection="0"/>
    <xf numFmtId="168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58" fillId="0" borderId="21" applyNumberFormat="0" applyFill="0" applyAlignment="0" applyProtection="0"/>
    <xf numFmtId="0" fontId="121" fillId="0" borderId="45" applyNumberFormat="0" applyFill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37" fillId="0" borderId="22" applyNumberFormat="0" applyFill="0" applyAlignment="0" applyProtection="0"/>
    <xf numFmtId="168" fontId="138" fillId="0" borderId="23" applyNumberFormat="0" applyFill="0" applyAlignment="0" applyProtection="0"/>
    <xf numFmtId="168" fontId="139" fillId="0" borderId="24" applyNumberFormat="0" applyFill="0" applyAlignment="0" applyProtection="0"/>
    <xf numFmtId="168" fontId="139" fillId="0" borderId="0" applyNumberFormat="0" applyFill="0" applyBorder="0" applyAlignment="0" applyProtection="0"/>
    <xf numFmtId="168" fontId="63" fillId="26" borderId="0" applyNumberFormat="0" applyBorder="0" applyAlignment="0" applyProtection="0"/>
    <xf numFmtId="168" fontId="63" fillId="26" borderId="0" applyNumberFormat="0" applyBorder="0" applyAlignment="0" applyProtection="0"/>
    <xf numFmtId="168" fontId="62" fillId="26" borderId="0" applyNumberFormat="0" applyBorder="0" applyAlignment="0" applyProtection="0"/>
    <xf numFmtId="0" fontId="117" fillId="43" borderId="0" applyNumberFormat="0" applyBorder="0" applyAlignment="0" applyProtection="0"/>
    <xf numFmtId="168" fontId="140" fillId="26" borderId="0" applyNumberFormat="0" applyBorder="0" applyAlignment="0" applyProtection="0"/>
    <xf numFmtId="0" fontId="117" fillId="43" borderId="0" applyNumberFormat="0" applyBorder="0" applyAlignment="0" applyProtection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" fillId="0" borderId="0"/>
    <xf numFmtId="168" fontId="10" fillId="0" borderId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0" fontId="1" fillId="47" borderId="47" applyNumberFormat="0" applyFont="0" applyAlignment="0" applyProtection="0"/>
    <xf numFmtId="0" fontId="1" fillId="47" borderId="47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63" fillId="26" borderId="0" applyNumberFormat="0" applyBorder="0" applyAlignment="0" applyProtection="0"/>
    <xf numFmtId="168" fontId="141" fillId="24" borderId="25" applyNumberFormat="0" applyAlignment="0" applyProtection="0"/>
    <xf numFmtId="168" fontId="141" fillId="24" borderId="25" applyNumberFormat="0" applyAlignment="0" applyProtection="0"/>
    <xf numFmtId="168" fontId="141" fillId="24" borderId="25" applyNumberFormat="0" applyAlignment="0" applyProtection="0"/>
    <xf numFmtId="168" fontId="66" fillId="24" borderId="25" applyNumberFormat="0" applyAlignment="0" applyProtection="0"/>
    <xf numFmtId="168" fontId="66" fillId="24" borderId="25" applyNumberFormat="0" applyAlignment="0" applyProtection="0"/>
    <xf numFmtId="168" fontId="141" fillId="24" borderId="25" applyNumberFormat="0" applyAlignment="0" applyProtection="0"/>
    <xf numFmtId="168" fontId="141" fillId="24" borderId="25" applyNumberFormat="0" applyAlignment="0" applyProtection="0"/>
    <xf numFmtId="168" fontId="141" fillId="24" borderId="25" applyNumberFormat="0" applyAlignment="0" applyProtection="0"/>
    <xf numFmtId="168" fontId="66" fillId="24" borderId="25" applyNumberFormat="0" applyAlignment="0" applyProtection="0"/>
    <xf numFmtId="168" fontId="66" fillId="24" borderId="25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7" fillId="24" borderId="27" applyNumberFormat="0" applyAlignment="0" applyProtection="0"/>
    <xf numFmtId="168" fontId="67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7" fillId="24" borderId="27" applyNumberFormat="0" applyAlignment="0" applyProtection="0"/>
    <xf numFmtId="0" fontId="119" fillId="45" borderId="44" applyNumberFormat="0" applyAlignment="0" applyProtection="0"/>
    <xf numFmtId="168" fontId="67" fillId="24" borderId="27" applyNumberFormat="0" applyAlignment="0" applyProtection="0"/>
    <xf numFmtId="168" fontId="67" fillId="24" borderId="27" applyNumberForma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0" fontId="115" fillId="41" borderId="0" applyNumberFormat="0" applyBorder="0" applyAlignment="0" applyProtection="0"/>
    <xf numFmtId="0" fontId="119" fillId="45" borderId="44" applyNumberFormat="0" applyAlignment="0" applyProtection="0"/>
    <xf numFmtId="168" fontId="142" fillId="0" borderId="29" applyNumberFormat="0" applyFill="0" applyAlignment="0" applyProtection="0"/>
    <xf numFmtId="168" fontId="142" fillId="0" borderId="29" applyNumberFormat="0" applyFill="0" applyAlignment="0" applyProtection="0"/>
    <xf numFmtId="168" fontId="142" fillId="0" borderId="29" applyNumberFormat="0" applyFill="0" applyAlignment="0" applyProtection="0"/>
    <xf numFmtId="168" fontId="69" fillId="0" borderId="29" applyNumberFormat="0" applyFill="0" applyAlignment="0" applyProtection="0"/>
    <xf numFmtId="168" fontId="69" fillId="0" borderId="29" applyNumberFormat="0" applyFill="0" applyAlignment="0" applyProtection="0"/>
    <xf numFmtId="168" fontId="142" fillId="0" borderId="29" applyNumberFormat="0" applyFill="0" applyAlignment="0" applyProtection="0"/>
    <xf numFmtId="168" fontId="142" fillId="0" borderId="29" applyNumberFormat="0" applyFill="0" applyAlignment="0" applyProtection="0"/>
    <xf numFmtId="168" fontId="142" fillId="0" borderId="29" applyNumberFormat="0" applyFill="0" applyAlignment="0" applyProtection="0"/>
    <xf numFmtId="168" fontId="69" fillId="0" borderId="29" applyNumberFormat="0" applyFill="0" applyAlignment="0" applyProtection="0"/>
    <xf numFmtId="168" fontId="69" fillId="0" borderId="29" applyNumberFormat="0" applyFill="0" applyAlignment="0" applyProtection="0"/>
    <xf numFmtId="168" fontId="143" fillId="0" borderId="0" applyNumberFormat="0" applyFill="0" applyBorder="0" applyAlignment="0" applyProtection="0"/>
    <xf numFmtId="168" fontId="14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3" fillId="0" borderId="0" applyNumberFormat="0" applyFill="0" applyBorder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2" fillId="0" borderId="40" applyNumberFormat="0" applyFill="0" applyAlignment="0" applyProtection="0"/>
    <xf numFmtId="0" fontId="113" fillId="0" borderId="41" applyNumberFormat="0" applyFill="0" applyAlignment="0" applyProtection="0"/>
    <xf numFmtId="0" fontId="114" fillId="0" borderId="42" applyNumberFormat="0" applyFill="0" applyAlignment="0" applyProtection="0"/>
    <xf numFmtId="0" fontId="114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31" fillId="0" borderId="22" applyNumberFormat="0" applyFill="0" applyAlignment="0" applyProtection="0"/>
    <xf numFmtId="168" fontId="32" fillId="0" borderId="23" applyNumberFormat="0" applyFill="0" applyAlignment="0" applyProtection="0"/>
    <xf numFmtId="168" fontId="33" fillId="0" borderId="24" applyNumberFormat="0" applyFill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7" fillId="0" borderId="29" applyNumberFormat="0" applyFill="0" applyAlignment="0" applyProtection="0"/>
    <xf numFmtId="168" fontId="77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7" fillId="0" borderId="29" applyNumberFormat="0" applyFill="0" applyAlignment="0" applyProtection="0"/>
    <xf numFmtId="168" fontId="77" fillId="0" borderId="29" applyNumberFormat="0" applyFill="0" applyAlignment="0" applyProtection="0"/>
    <xf numFmtId="0" fontId="107" fillId="0" borderId="48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72" fillId="0" borderId="0" applyNumberFormat="0" applyFill="0" applyBorder="0" applyAlignment="0" applyProtection="0"/>
    <xf numFmtId="0" fontId="122" fillId="46" borderId="46" applyNumberFormat="0" applyAlignment="0" applyProtection="0"/>
    <xf numFmtId="168" fontId="21" fillId="20" borderId="0" applyNumberFormat="0" applyBorder="0" applyAlignment="0" applyProtection="0"/>
    <xf numFmtId="168" fontId="21" fillId="21" borderId="0" applyNumberFormat="0" applyBorder="0" applyAlignment="0" applyProtection="0"/>
    <xf numFmtId="168" fontId="21" fillId="22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23" borderId="0" applyNumberFormat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8" fontId="145" fillId="7" borderId="0" applyNumberFormat="0" applyBorder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68" fillId="24" borderId="27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43" fillId="11" borderId="25" applyNumberFormat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78" fillId="0" borderId="29" applyNumberFormat="0" applyFill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34" fillId="24" borderId="25" applyNumberFormat="0" applyAlignment="0" applyProtection="0"/>
    <xf numFmtId="168" fontId="131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46" fillId="25" borderId="26" applyNumberFormat="0" applyAlignment="0" applyProtection="0"/>
    <xf numFmtId="168" fontId="147" fillId="0" borderId="21" applyNumberFormat="0" applyFill="0" applyAlignment="0" applyProtection="0"/>
    <xf numFmtId="168" fontId="148" fillId="7" borderId="0" applyNumberFormat="0" applyBorder="0" applyAlignment="0" applyProtection="0"/>
    <xf numFmtId="168" fontId="149" fillId="24" borderId="27" applyNumberFormat="0" applyAlignment="0" applyProtection="0"/>
    <xf numFmtId="168" fontId="149" fillId="24" borderId="27" applyNumberFormat="0" applyAlignment="0" applyProtection="0"/>
    <xf numFmtId="168" fontId="149" fillId="24" borderId="27" applyNumberFormat="0" applyAlignment="0" applyProtection="0"/>
    <xf numFmtId="168" fontId="85" fillId="24" borderId="27" applyNumberFormat="0" applyAlignment="0" applyProtection="0"/>
    <xf numFmtId="168" fontId="85" fillId="24" borderId="27" applyNumberFormat="0" applyAlignment="0" applyProtection="0"/>
    <xf numFmtId="168" fontId="149" fillId="24" borderId="27" applyNumberFormat="0" applyAlignment="0" applyProtection="0"/>
    <xf numFmtId="168" fontId="149" fillId="24" borderId="27" applyNumberFormat="0" applyAlignment="0" applyProtection="0"/>
    <xf numFmtId="168" fontId="149" fillId="24" borderId="27" applyNumberFormat="0" applyAlignment="0" applyProtection="0"/>
    <xf numFmtId="168" fontId="85" fillId="24" borderId="27" applyNumberFormat="0" applyAlignment="0" applyProtection="0"/>
    <xf numFmtId="168" fontId="85" fillId="24" borderId="27" applyNumberFormat="0" applyAlignment="0" applyProtection="0"/>
    <xf numFmtId="168" fontId="150" fillId="24" borderId="25" applyNumberFormat="0" applyAlignment="0" applyProtection="0"/>
    <xf numFmtId="168" fontId="150" fillId="24" borderId="25" applyNumberFormat="0" applyAlignment="0" applyProtection="0"/>
    <xf numFmtId="168" fontId="150" fillId="24" borderId="25" applyNumberFormat="0" applyAlignment="0" applyProtection="0"/>
    <xf numFmtId="168" fontId="86" fillId="24" borderId="25" applyNumberFormat="0" applyAlignment="0" applyProtection="0"/>
    <xf numFmtId="168" fontId="86" fillId="24" borderId="25" applyNumberFormat="0" applyAlignment="0" applyProtection="0"/>
    <xf numFmtId="168" fontId="150" fillId="24" borderId="25" applyNumberFormat="0" applyAlignment="0" applyProtection="0"/>
    <xf numFmtId="168" fontId="150" fillId="24" borderId="25" applyNumberFormat="0" applyAlignment="0" applyProtection="0"/>
    <xf numFmtId="168" fontId="150" fillId="24" borderId="25" applyNumberFormat="0" applyAlignment="0" applyProtection="0"/>
    <xf numFmtId="168" fontId="86" fillId="24" borderId="25" applyNumberFormat="0" applyAlignment="0" applyProtection="0"/>
    <xf numFmtId="168" fontId="86" fillId="24" borderId="25" applyNumberFormat="0" applyAlignment="0" applyProtection="0"/>
    <xf numFmtId="168" fontId="151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3" fillId="0" borderId="0" applyNumberFormat="0" applyFill="0" applyBorder="0" applyAlignment="0" applyProtection="0"/>
    <xf numFmtId="168" fontId="154" fillId="8" borderId="0" applyNumberFormat="0" applyBorder="0" applyAlignment="0" applyProtection="0"/>
    <xf numFmtId="168" fontId="155" fillId="11" borderId="25" applyNumberFormat="0" applyAlignment="0" applyProtection="0"/>
    <xf numFmtId="168" fontId="155" fillId="11" borderId="25" applyNumberFormat="0" applyAlignment="0" applyProtection="0"/>
    <xf numFmtId="168" fontId="155" fillId="11" borderId="25" applyNumberFormat="0" applyAlignment="0" applyProtection="0"/>
    <xf numFmtId="168" fontId="91" fillId="11" borderId="25" applyNumberFormat="0" applyAlignment="0" applyProtection="0"/>
    <xf numFmtId="168" fontId="91" fillId="11" borderId="25" applyNumberFormat="0" applyAlignment="0" applyProtection="0"/>
    <xf numFmtId="168" fontId="155" fillId="11" borderId="25" applyNumberFormat="0" applyAlignment="0" applyProtection="0"/>
    <xf numFmtId="168" fontId="155" fillId="11" borderId="25" applyNumberFormat="0" applyAlignment="0" applyProtection="0"/>
    <xf numFmtId="168" fontId="155" fillId="11" borderId="25" applyNumberFormat="0" applyAlignment="0" applyProtection="0"/>
    <xf numFmtId="168" fontId="91" fillId="11" borderId="25" applyNumberFormat="0" applyAlignment="0" applyProtection="0"/>
    <xf numFmtId="168" fontId="91" fillId="11" borderId="25" applyNumberFormat="0" applyAlignment="0" applyProtection="0"/>
    <xf numFmtId="168" fontId="156" fillId="26" borderId="0" applyNumberFormat="0" applyBorder="0" applyAlignment="0" applyProtection="0"/>
    <xf numFmtId="168" fontId="157" fillId="0" borderId="29" applyNumberFormat="0" applyFill="0" applyAlignment="0" applyProtection="0"/>
    <xf numFmtId="168" fontId="157" fillId="0" borderId="29" applyNumberFormat="0" applyFill="0" applyAlignment="0" applyProtection="0"/>
    <xf numFmtId="168" fontId="157" fillId="0" borderId="29" applyNumberFormat="0" applyFill="0" applyAlignment="0" applyProtection="0"/>
    <xf numFmtId="168" fontId="93" fillId="0" borderId="29" applyNumberFormat="0" applyFill="0" applyAlignment="0" applyProtection="0"/>
    <xf numFmtId="168" fontId="93" fillId="0" borderId="29" applyNumberFormat="0" applyFill="0" applyAlignment="0" applyProtection="0"/>
    <xf numFmtId="168" fontId="157" fillId="0" borderId="29" applyNumberFormat="0" applyFill="0" applyAlignment="0" applyProtection="0"/>
    <xf numFmtId="168" fontId="157" fillId="0" borderId="29" applyNumberFormat="0" applyFill="0" applyAlignment="0" applyProtection="0"/>
    <xf numFmtId="168" fontId="157" fillId="0" borderId="29" applyNumberFormat="0" applyFill="0" applyAlignment="0" applyProtection="0"/>
    <xf numFmtId="168" fontId="93" fillId="0" borderId="29" applyNumberFormat="0" applyFill="0" applyAlignment="0" applyProtection="0"/>
    <xf numFmtId="168" fontId="93" fillId="0" borderId="29" applyNumberFormat="0" applyFill="0" applyAlignment="0" applyProtection="0"/>
    <xf numFmtId="168" fontId="130" fillId="20" borderId="0" applyNumberFormat="0" applyBorder="0" applyAlignment="0" applyProtection="0"/>
    <xf numFmtId="168" fontId="130" fillId="21" borderId="0" applyNumberFormat="0" applyBorder="0" applyAlignment="0" applyProtection="0"/>
    <xf numFmtId="168" fontId="130" fillId="22" borderId="0" applyNumberFormat="0" applyBorder="0" applyAlignment="0" applyProtection="0"/>
    <xf numFmtId="168" fontId="130" fillId="17" borderId="0" applyNumberFormat="0" applyBorder="0" applyAlignment="0" applyProtection="0"/>
    <xf numFmtId="168" fontId="130" fillId="18" borderId="0" applyNumberFormat="0" applyBorder="0" applyAlignment="0" applyProtection="0"/>
    <xf numFmtId="168" fontId="130" fillId="23" borderId="0" applyNumberFormat="0" applyBorder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0" fillId="27" borderId="28" applyNumberFormat="0" applyFont="0" applyAlignment="0" applyProtection="0"/>
    <xf numFmtId="168" fontId="158" fillId="0" borderId="22" applyNumberFormat="0" applyFill="0" applyAlignment="0" applyProtection="0"/>
    <xf numFmtId="168" fontId="159" fillId="0" borderId="23" applyNumberFormat="0" applyFill="0" applyAlignment="0" applyProtection="0"/>
    <xf numFmtId="168" fontId="160" fillId="0" borderId="24" applyNumberFormat="0" applyFill="0" applyAlignment="0" applyProtection="0"/>
    <xf numFmtId="168" fontId="160" fillId="0" borderId="0" applyNumberFormat="0" applyFill="0" applyBorder="0" applyAlignment="0" applyProtection="0"/>
    <xf numFmtId="0" fontId="161" fillId="0" borderId="0"/>
    <xf numFmtId="168" fontId="17" fillId="6" borderId="0" applyNumberFormat="0" applyBorder="0" applyAlignment="0" applyProtection="0"/>
    <xf numFmtId="168" fontId="17" fillId="7" borderId="0" applyNumberFormat="0" applyBorder="0" applyAlignment="0" applyProtection="0"/>
    <xf numFmtId="168" fontId="17" fillId="8" borderId="0" applyNumberFormat="0" applyBorder="0" applyAlignment="0" applyProtection="0"/>
    <xf numFmtId="168" fontId="17" fillId="9" borderId="0" applyNumberFormat="0" applyBorder="0" applyAlignment="0" applyProtection="0"/>
    <xf numFmtId="168" fontId="17" fillId="10" borderId="0" applyNumberFormat="0" applyBorder="0" applyAlignment="0" applyProtection="0"/>
    <xf numFmtId="168" fontId="17" fillId="11" borderId="0" applyNumberFormat="0" applyBorder="0" applyAlignment="0" applyProtection="0"/>
    <xf numFmtId="168" fontId="17" fillId="12" borderId="0" applyNumberFormat="0" applyBorder="0" applyAlignment="0" applyProtection="0"/>
    <xf numFmtId="168" fontId="17" fillId="13" borderId="0" applyNumberFormat="0" applyBorder="0" applyAlignment="0" applyProtection="0"/>
    <xf numFmtId="168" fontId="17" fillId="14" borderId="0" applyNumberFormat="0" applyBorder="0" applyAlignment="0" applyProtection="0"/>
    <xf numFmtId="168" fontId="17" fillId="9" borderId="0" applyNumberFormat="0" applyBorder="0" applyAlignment="0" applyProtection="0"/>
    <xf numFmtId="168" fontId="17" fillId="12" borderId="0" applyNumberFormat="0" applyBorder="0" applyAlignment="0" applyProtection="0"/>
    <xf numFmtId="168" fontId="17" fillId="15" borderId="0" applyNumberFormat="0" applyBorder="0" applyAlignment="0" applyProtection="0"/>
    <xf numFmtId="168" fontId="21" fillId="16" borderId="0" applyNumberFormat="0" applyBorder="0" applyAlignment="0" applyProtection="0"/>
    <xf numFmtId="168" fontId="21" fillId="13" borderId="0" applyNumberFormat="0" applyBorder="0" applyAlignment="0" applyProtection="0"/>
    <xf numFmtId="168" fontId="21" fillId="14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19" borderId="0" applyNumberFormat="0" applyBorder="0" applyAlignment="0" applyProtection="0"/>
    <xf numFmtId="168" fontId="30" fillId="8" borderId="0" applyNumberFormat="0" applyBorder="0" applyAlignment="0" applyProtection="0"/>
    <xf numFmtId="168" fontId="36" fillId="25" borderId="26" applyNumberFormat="0" applyAlignment="0" applyProtection="0"/>
    <xf numFmtId="168" fontId="37" fillId="0" borderId="21" applyNumberFormat="0" applyFill="0" applyAlignment="0" applyProtection="0"/>
    <xf numFmtId="168" fontId="33" fillId="0" borderId="0" applyNumberFormat="0" applyFill="0" applyBorder="0" applyAlignment="0" applyProtection="0"/>
    <xf numFmtId="168" fontId="21" fillId="20" borderId="0" applyNumberFormat="0" applyBorder="0" applyAlignment="0" applyProtection="0"/>
    <xf numFmtId="168" fontId="21" fillId="21" borderId="0" applyNumberFormat="0" applyBorder="0" applyAlignment="0" applyProtection="0"/>
    <xf numFmtId="168" fontId="21" fillId="22" borderId="0" applyNumberFormat="0" applyBorder="0" applyAlignment="0" applyProtection="0"/>
    <xf numFmtId="168" fontId="21" fillId="17" borderId="0" applyNumberFormat="0" applyBorder="0" applyAlignment="0" applyProtection="0"/>
    <xf numFmtId="168" fontId="21" fillId="18" borderId="0" applyNumberFormat="0" applyBorder="0" applyAlignment="0" applyProtection="0"/>
    <xf numFmtId="168" fontId="21" fillId="23" borderId="0" applyNumberFormat="0" applyBorder="0" applyAlignment="0" applyProtection="0"/>
    <xf numFmtId="168" fontId="51" fillId="7" borderId="0" applyNumberFormat="0" applyBorder="0" applyAlignment="0" applyProtection="0"/>
    <xf numFmtId="168" fontId="62" fillId="26" borderId="0" applyNumberFormat="0" applyBorder="0" applyAlignment="0" applyProtection="0"/>
    <xf numFmtId="168" fontId="10" fillId="27" borderId="28" applyNumberFormat="0" applyFont="0" applyAlignment="0" applyProtection="0"/>
    <xf numFmtId="168" fontId="68" fillId="24" borderId="27" applyNumberFormat="0" applyAlignment="0" applyProtection="0"/>
    <xf numFmtId="168" fontId="72" fillId="0" borderId="0" applyNumberForma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3">
    <xf numFmtId="0" fontId="0" fillId="0" borderId="0" xfId="0"/>
    <xf numFmtId="0" fontId="5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7" fillId="0" borderId="6" xfId="0" applyNumberFormat="1" applyFont="1" applyBorder="1"/>
    <xf numFmtId="166" fontId="7" fillId="0" borderId="8" xfId="0" applyNumberFormat="1" applyFont="1" applyBorder="1"/>
    <xf numFmtId="166" fontId="8" fillId="0" borderId="0" xfId="0" applyNumberFormat="1" applyFont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6" fontId="11" fillId="3" borderId="15" xfId="0" applyNumberFormat="1" applyFont="1" applyFill="1" applyBorder="1" applyAlignment="1">
      <alignment horizontal="center"/>
    </xf>
    <xf numFmtId="166" fontId="11" fillId="28" borderId="0" xfId="0" applyNumberFormat="1" applyFont="1" applyFill="1" applyAlignment="1">
      <alignment horizontal="center"/>
    </xf>
    <xf numFmtId="166" fontId="11" fillId="29" borderId="0" xfId="0" applyNumberFormat="1" applyFont="1" applyFill="1" applyAlignment="1">
      <alignment horizontal="center"/>
    </xf>
    <xf numFmtId="166" fontId="11" fillId="30" borderId="0" xfId="0" applyNumberFormat="1" applyFont="1" applyFill="1" applyAlignment="1">
      <alignment horizontal="center"/>
    </xf>
    <xf numFmtId="166" fontId="11" fillId="30" borderId="15" xfId="0" applyNumberFormat="1" applyFont="1" applyFill="1" applyBorder="1" applyAlignment="1">
      <alignment horizontal="center"/>
    </xf>
    <xf numFmtId="166" fontId="11" fillId="32" borderId="0" xfId="0" applyNumberFormat="1" applyFont="1" applyFill="1" applyAlignment="1">
      <alignment horizontal="center"/>
    </xf>
    <xf numFmtId="166" fontId="11" fillId="32" borderId="15" xfId="0" applyNumberFormat="1" applyFont="1" applyFill="1" applyBorder="1" applyAlignment="1">
      <alignment horizontal="center"/>
    </xf>
    <xf numFmtId="166" fontId="11" fillId="33" borderId="0" xfId="0" applyNumberFormat="1" applyFont="1" applyFill="1" applyAlignment="1">
      <alignment horizontal="center"/>
    </xf>
    <xf numFmtId="166" fontId="7" fillId="34" borderId="0" xfId="0" applyNumberFormat="1" applyFont="1" applyFill="1" applyAlignment="1">
      <alignment horizontal="center"/>
    </xf>
    <xf numFmtId="166" fontId="7" fillId="34" borderId="15" xfId="0" applyNumberFormat="1" applyFont="1" applyFill="1" applyBorder="1" applyAlignment="1">
      <alignment horizontal="center"/>
    </xf>
    <xf numFmtId="170" fontId="7" fillId="0" borderId="6" xfId="0" applyNumberFormat="1" applyFont="1" applyBorder="1"/>
    <xf numFmtId="166" fontId="7" fillId="2" borderId="0" xfId="0" applyNumberFormat="1" applyFont="1" applyFill="1" applyAlignment="1">
      <alignment horizontal="center"/>
    </xf>
    <xf numFmtId="166" fontId="7" fillId="2" borderId="15" xfId="0" applyNumberFormat="1" applyFont="1" applyFill="1" applyBorder="1" applyAlignment="1">
      <alignment horizontal="center"/>
    </xf>
    <xf numFmtId="0" fontId="100" fillId="0" borderId="0" xfId="0" applyFont="1" applyAlignment="1" applyProtection="1">
      <alignment horizontal="center" vertical="center" wrapText="1"/>
      <protection locked="0"/>
    </xf>
    <xf numFmtId="0" fontId="100" fillId="0" borderId="0" xfId="0" applyFont="1" applyProtection="1">
      <protection locked="0"/>
    </xf>
    <xf numFmtId="166" fontId="7" fillId="34" borderId="35" xfId="0" applyNumberFormat="1" applyFont="1" applyFill="1" applyBorder="1" applyAlignment="1">
      <alignment horizontal="center"/>
    </xf>
    <xf numFmtId="166" fontId="7" fillId="31" borderId="8" xfId="0" applyNumberFormat="1" applyFont="1" applyFill="1" applyBorder="1"/>
    <xf numFmtId="166" fontId="3" fillId="31" borderId="33" xfId="0" applyNumberFormat="1" applyFont="1" applyFill="1" applyBorder="1" applyAlignment="1" applyProtection="1">
      <alignment horizontal="center"/>
      <protection locked="0"/>
    </xf>
    <xf numFmtId="49" fontId="111" fillId="0" borderId="0" xfId="384" applyNumberFormat="1" applyFont="1" applyAlignment="1">
      <alignment horizontal="center" vertical="center" wrapText="1"/>
    </xf>
    <xf numFmtId="173" fontId="111" fillId="0" borderId="0" xfId="384" applyNumberFormat="1" applyFont="1" applyAlignment="1">
      <alignment horizontal="center" vertical="center" wrapText="1"/>
    </xf>
    <xf numFmtId="0" fontId="111" fillId="0" borderId="0" xfId="384" applyFont="1" applyAlignment="1">
      <alignment horizontal="center" vertical="center" wrapText="1"/>
    </xf>
    <xf numFmtId="0" fontId="111" fillId="5" borderId="0" xfId="384" applyFont="1" applyFill="1" applyAlignment="1">
      <alignment horizontal="center" vertical="center"/>
    </xf>
    <xf numFmtId="49" fontId="111" fillId="5" borderId="0" xfId="384" applyNumberFormat="1" applyFont="1" applyFill="1" applyAlignment="1">
      <alignment horizontal="center" vertical="center" wrapText="1"/>
    </xf>
    <xf numFmtId="0" fontId="104" fillId="0" borderId="0" xfId="384" applyFont="1" applyAlignment="1">
      <alignment vertical="center"/>
    </xf>
    <xf numFmtId="0" fontId="104" fillId="5" borderId="0" xfId="384" applyFont="1" applyFill="1" applyAlignment="1">
      <alignment vertical="center"/>
    </xf>
    <xf numFmtId="1" fontId="104" fillId="5" borderId="0" xfId="384" applyNumberFormat="1" applyFont="1" applyFill="1" applyAlignment="1">
      <alignment horizontal="center" vertical="center"/>
    </xf>
    <xf numFmtId="174" fontId="104" fillId="0" borderId="0" xfId="1" applyNumberFormat="1" applyFont="1" applyAlignment="1">
      <alignment vertical="center"/>
    </xf>
    <xf numFmtId="0" fontId="104" fillId="0" borderId="0" xfId="384" applyFont="1" applyAlignment="1">
      <alignment horizontal="left" vertical="center"/>
    </xf>
    <xf numFmtId="49" fontId="104" fillId="0" borderId="0" xfId="384" applyNumberFormat="1" applyFont="1" applyAlignment="1">
      <alignment vertical="center"/>
    </xf>
    <xf numFmtId="0" fontId="104" fillId="5" borderId="0" xfId="384" applyFont="1" applyFill="1" applyAlignment="1">
      <alignment horizontal="center" vertical="center"/>
    </xf>
    <xf numFmtId="0" fontId="104" fillId="0" borderId="0" xfId="384" applyFont="1"/>
    <xf numFmtId="0" fontId="104" fillId="5" borderId="0" xfId="384" applyFont="1" applyFill="1"/>
    <xf numFmtId="1" fontId="104" fillId="5" borderId="0" xfId="384" applyNumberFormat="1" applyFont="1" applyFill="1" applyAlignment="1">
      <alignment horizontal="center"/>
    </xf>
    <xf numFmtId="0" fontId="1" fillId="0" borderId="0" xfId="0" applyFont="1"/>
    <xf numFmtId="0" fontId="104" fillId="4" borderId="0" xfId="384" applyFont="1" applyFill="1" applyAlignment="1">
      <alignment vertical="center"/>
    </xf>
    <xf numFmtId="0" fontId="104" fillId="4" borderId="0" xfId="384" applyFont="1" applyFill="1"/>
    <xf numFmtId="0" fontId="104" fillId="0" borderId="0" xfId="384" applyFont="1" applyAlignment="1">
      <alignment horizontal="left" vertical="center" wrapText="1"/>
    </xf>
    <xf numFmtId="0" fontId="104" fillId="5" borderId="0" xfId="384" applyFont="1" applyFill="1" applyAlignment="1">
      <alignment horizontal="center"/>
    </xf>
    <xf numFmtId="0" fontId="122" fillId="72" borderId="0" xfId="0" applyFont="1" applyFill="1"/>
    <xf numFmtId="0" fontId="104" fillId="39" borderId="0" xfId="384" applyFont="1" applyFill="1"/>
    <xf numFmtId="0" fontId="1" fillId="39" borderId="0" xfId="0" applyFont="1" applyFill="1"/>
    <xf numFmtId="0" fontId="104" fillId="39" borderId="0" xfId="384" applyFont="1" applyFill="1" applyAlignment="1">
      <alignment vertical="center"/>
    </xf>
    <xf numFmtId="0" fontId="104" fillId="39" borderId="0" xfId="384" applyFont="1" applyFill="1" applyAlignment="1">
      <alignment horizontal="left" vertical="center" wrapText="1"/>
    </xf>
    <xf numFmtId="43" fontId="104" fillId="0" borderId="0" xfId="1" applyFont="1"/>
    <xf numFmtId="43" fontId="111" fillId="0" borderId="0" xfId="1" applyFont="1" applyAlignment="1">
      <alignment horizontal="center" vertical="center" wrapText="1"/>
    </xf>
    <xf numFmtId="49" fontId="104" fillId="0" borderId="0" xfId="384" applyNumberFormat="1" applyFont="1" applyAlignment="1">
      <alignment horizontal="center" vertical="center" wrapText="1"/>
    </xf>
    <xf numFmtId="173" fontId="104" fillId="0" borderId="0" xfId="384" applyNumberFormat="1" applyFont="1" applyAlignment="1">
      <alignment horizontal="center" vertical="center" wrapText="1"/>
    </xf>
    <xf numFmtId="0" fontId="104" fillId="0" borderId="0" xfId="384" applyFont="1" applyAlignment="1">
      <alignment horizontal="center" vertical="center" wrapText="1"/>
    </xf>
    <xf numFmtId="49" fontId="104" fillId="5" borderId="0" xfId="384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04" fillId="36" borderId="0" xfId="384" applyFont="1" applyFill="1"/>
    <xf numFmtId="174" fontId="104" fillId="0" borderId="0" xfId="384" applyNumberFormat="1" applyFont="1" applyAlignment="1">
      <alignment vertical="center"/>
    </xf>
    <xf numFmtId="17" fontId="122" fillId="72" borderId="0" xfId="0" applyNumberFormat="1" applyFont="1" applyFill="1"/>
    <xf numFmtId="17" fontId="0" fillId="0" borderId="0" xfId="0" applyNumberFormat="1" applyAlignment="1">
      <alignment horizontal="center"/>
    </xf>
    <xf numFmtId="17" fontId="0" fillId="0" borderId="0" xfId="0" applyNumberFormat="1"/>
    <xf numFmtId="9" fontId="8" fillId="0" borderId="0" xfId="2" applyFont="1" applyAlignment="1">
      <alignment horizontal="center"/>
    </xf>
    <xf numFmtId="166" fontId="7" fillId="5" borderId="8" xfId="0" applyNumberFormat="1" applyFont="1" applyFill="1" applyBorder="1"/>
    <xf numFmtId="166" fontId="3" fillId="5" borderId="33" xfId="0" applyNumberFormat="1" applyFont="1" applyFill="1" applyBorder="1" applyAlignment="1" applyProtection="1">
      <alignment horizontal="center"/>
      <protection locked="0"/>
    </xf>
    <xf numFmtId="9" fontId="4" fillId="0" borderId="0" xfId="2" applyFont="1"/>
    <xf numFmtId="1" fontId="104" fillId="5" borderId="0" xfId="384" quotePrefix="1" applyNumberFormat="1" applyFont="1" applyFill="1" applyAlignment="1">
      <alignment horizontal="center"/>
    </xf>
    <xf numFmtId="49" fontId="104" fillId="39" borderId="0" xfId="384" applyNumberFormat="1" applyFont="1" applyFill="1" applyAlignment="1">
      <alignment vertical="center"/>
    </xf>
    <xf numFmtId="1" fontId="104" fillId="39" borderId="0" xfId="384" applyNumberFormat="1" applyFont="1" applyFill="1" applyAlignment="1">
      <alignment horizontal="center"/>
    </xf>
    <xf numFmtId="43" fontId="104" fillId="39" borderId="0" xfId="1" applyFont="1" applyFill="1"/>
    <xf numFmtId="43" fontId="104" fillId="0" borderId="0" xfId="1" applyFont="1" applyAlignment="1">
      <alignment horizontal="center" vertical="center" wrapText="1"/>
    </xf>
    <xf numFmtId="43" fontId="104" fillId="37" borderId="0" xfId="1" applyFont="1" applyFill="1" applyAlignment="1">
      <alignment horizontal="center" vertical="center" wrapText="1"/>
    </xf>
    <xf numFmtId="43" fontId="104" fillId="0" borderId="0" xfId="1" applyFont="1" applyAlignment="1">
      <alignment vertical="center"/>
    </xf>
    <xf numFmtId="43" fontId="104" fillId="37" borderId="0" xfId="1" applyFont="1" applyFill="1" applyAlignment="1">
      <alignment vertical="center"/>
    </xf>
    <xf numFmtId="43" fontId="104" fillId="35" borderId="0" xfId="1" applyFont="1" applyFill="1" applyAlignment="1">
      <alignment vertical="center"/>
    </xf>
    <xf numFmtId="173" fontId="104" fillId="73" borderId="0" xfId="384" applyNumberFormat="1" applyFont="1" applyFill="1" applyAlignment="1">
      <alignment horizontal="center" vertical="center" wrapText="1"/>
    </xf>
    <xf numFmtId="0" fontId="104" fillId="73" borderId="0" xfId="384" applyFont="1" applyFill="1" applyAlignment="1">
      <alignment vertical="center"/>
    </xf>
    <xf numFmtId="43" fontId="111" fillId="37" borderId="0" xfId="1" applyFont="1" applyFill="1" applyAlignment="1">
      <alignment horizontal="center" vertical="center" wrapText="1"/>
    </xf>
    <xf numFmtId="43" fontId="104" fillId="37" borderId="0" xfId="1" applyFont="1" applyFill="1"/>
    <xf numFmtId="43" fontId="104" fillId="35" borderId="0" xfId="1" applyFont="1" applyFill="1"/>
    <xf numFmtId="49" fontId="104" fillId="74" borderId="0" xfId="384" applyNumberFormat="1" applyFont="1" applyFill="1" applyAlignment="1">
      <alignment vertical="center"/>
    </xf>
    <xf numFmtId="0" fontId="104" fillId="74" borderId="0" xfId="384" applyFont="1" applyFill="1" applyAlignment="1">
      <alignment vertical="center"/>
    </xf>
    <xf numFmtId="0" fontId="104" fillId="75" borderId="0" xfId="384" applyFont="1" applyFill="1" applyAlignment="1">
      <alignment vertical="center"/>
    </xf>
    <xf numFmtId="0" fontId="104" fillId="74" borderId="0" xfId="384" applyFont="1" applyFill="1" applyAlignment="1">
      <alignment horizontal="left" vertical="center" wrapText="1"/>
    </xf>
    <xf numFmtId="0" fontId="104" fillId="76" borderId="0" xfId="384" applyFont="1" applyFill="1"/>
    <xf numFmtId="1" fontId="104" fillId="76" borderId="0" xfId="384" applyNumberFormat="1" applyFont="1" applyFill="1" applyAlignment="1">
      <alignment horizontal="center"/>
    </xf>
    <xf numFmtId="0" fontId="104" fillId="74" borderId="0" xfId="384" applyFont="1" applyFill="1"/>
    <xf numFmtId="43" fontId="104" fillId="74" borderId="0" xfId="1" applyFont="1" applyFill="1"/>
    <xf numFmtId="43" fontId="104" fillId="77" borderId="0" xfId="1" applyFont="1" applyFill="1"/>
    <xf numFmtId="166" fontId="4" fillId="0" borderId="0" xfId="0" applyNumberFormat="1" applyFont="1"/>
    <xf numFmtId="166" fontId="7" fillId="78" borderId="0" xfId="0" applyNumberFormat="1" applyFont="1" applyFill="1" applyAlignment="1">
      <alignment horizontal="center"/>
    </xf>
    <xf numFmtId="166" fontId="7" fillId="78" borderId="15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25" fillId="0" borderId="0" xfId="0" applyFont="1" applyProtection="1">
      <protection locked="0"/>
    </xf>
    <xf numFmtId="0" fontId="164" fillId="0" borderId="0" xfId="0" applyFont="1" applyAlignment="1" applyProtection="1">
      <alignment horizontal="left"/>
      <protection locked="0"/>
    </xf>
    <xf numFmtId="0" fontId="165" fillId="0" borderId="0" xfId="0" applyFont="1" applyProtection="1">
      <protection locked="0"/>
    </xf>
    <xf numFmtId="0" fontId="166" fillId="0" borderId="0" xfId="0" applyFont="1" applyProtection="1">
      <protection locked="0"/>
    </xf>
    <xf numFmtId="0" fontId="167" fillId="0" borderId="0" xfId="0" applyFont="1" applyAlignment="1" applyProtection="1">
      <alignment horizontal="left"/>
      <protection locked="0"/>
    </xf>
    <xf numFmtId="0" fontId="12" fillId="79" borderId="0" xfId="0" applyFont="1" applyFill="1" applyAlignment="1" applyProtection="1">
      <alignment horizontal="center" vertical="center"/>
      <protection locked="0"/>
    </xf>
    <xf numFmtId="0" fontId="12" fillId="79" borderId="0" xfId="0" applyFont="1" applyFill="1" applyAlignment="1" applyProtection="1">
      <alignment horizontal="right" vertical="center"/>
      <protection locked="0"/>
    </xf>
    <xf numFmtId="0" fontId="12" fillId="79" borderId="0" xfId="0" applyFont="1" applyFill="1" applyAlignment="1" applyProtection="1">
      <alignment horizontal="center" vertical="center" wrapText="1"/>
      <protection locked="0"/>
    </xf>
    <xf numFmtId="0" fontId="12" fillId="80" borderId="0" xfId="0" applyFont="1" applyFill="1" applyAlignment="1" applyProtection="1">
      <alignment horizontal="center" vertical="center" wrapText="1"/>
      <protection locked="0"/>
    </xf>
    <xf numFmtId="0" fontId="12" fillId="81" borderId="0" xfId="0" applyFont="1" applyFill="1" applyAlignment="1" applyProtection="1">
      <alignment horizontal="center" vertical="center" wrapText="1"/>
      <protection locked="0"/>
    </xf>
    <xf numFmtId="0" fontId="170" fillId="0" borderId="51" xfId="0" applyFont="1" applyBorder="1" applyProtection="1">
      <protection locked="0"/>
    </xf>
    <xf numFmtId="0" fontId="170" fillId="0" borderId="0" xfId="0" applyFont="1" applyAlignment="1" applyProtection="1">
      <alignment horizontal="right"/>
      <protection locked="0"/>
    </xf>
    <xf numFmtId="1" fontId="172" fillId="0" borderId="52" xfId="0" applyNumberFormat="1" applyFont="1" applyBorder="1" applyAlignment="1" applyProtection="1">
      <alignment horizontal="center"/>
      <protection locked="0"/>
    </xf>
    <xf numFmtId="2" fontId="170" fillId="0" borderId="52" xfId="0" applyNumberFormat="1" applyFont="1" applyBorder="1" applyAlignment="1">
      <alignment horizontal="center"/>
    </xf>
    <xf numFmtId="0" fontId="170" fillId="0" borderId="53" xfId="0" applyFont="1" applyBorder="1" applyAlignment="1" applyProtection="1">
      <alignment horizontal="right"/>
      <protection locked="0"/>
    </xf>
    <xf numFmtId="0" fontId="170" fillId="0" borderId="51" xfId="0" applyFont="1" applyBorder="1" applyAlignment="1" applyProtection="1">
      <alignment vertical="center" wrapText="1"/>
      <protection locked="0"/>
    </xf>
    <xf numFmtId="0" fontId="170" fillId="0" borderId="53" xfId="0" applyFont="1" applyBorder="1" applyAlignment="1" applyProtection="1">
      <alignment horizontal="right" vertical="center"/>
      <protection locked="0"/>
    </xf>
    <xf numFmtId="1" fontId="172" fillId="0" borderId="52" xfId="0" applyNumberFormat="1" applyFont="1" applyBorder="1" applyAlignment="1" applyProtection="1">
      <alignment horizontal="center" vertical="center"/>
      <protection locked="0"/>
    </xf>
    <xf numFmtId="2" fontId="170" fillId="0" borderId="52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53" xfId="0" applyBorder="1" applyAlignment="1" applyProtection="1">
      <alignment horizontal="right"/>
      <protection locked="0"/>
    </xf>
    <xf numFmtId="9" fontId="165" fillId="0" borderId="0" xfId="0" applyNumberFormat="1" applyFont="1" applyProtection="1">
      <protection locked="0"/>
    </xf>
    <xf numFmtId="10" fontId="16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104" fillId="36" borderId="0" xfId="384" applyNumberFormat="1" applyFont="1" applyFill="1" applyAlignment="1">
      <alignment vertical="center"/>
    </xf>
    <xf numFmtId="1" fontId="104" fillId="36" borderId="0" xfId="384" quotePrefix="1" applyNumberFormat="1" applyFont="1" applyFill="1" applyAlignment="1">
      <alignment horizontal="center"/>
    </xf>
    <xf numFmtId="43" fontId="104" fillId="36" borderId="0" xfId="1" applyFont="1" applyFill="1"/>
    <xf numFmtId="168" fontId="10" fillId="36" borderId="32" xfId="0" applyNumberFormat="1" applyFont="1" applyFill="1" applyBorder="1" applyAlignment="1" applyProtection="1">
      <alignment horizontal="left" vertical="center"/>
      <protection locked="0"/>
    </xf>
    <xf numFmtId="166" fontId="7" fillId="40" borderId="0" xfId="0" applyNumberFormat="1" applyFont="1" applyFill="1" applyAlignment="1">
      <alignment horizontal="center"/>
    </xf>
    <xf numFmtId="166" fontId="7" fillId="40" borderId="15" xfId="0" applyNumberFormat="1" applyFont="1" applyFill="1" applyBorder="1" applyAlignment="1">
      <alignment horizontal="center"/>
    </xf>
    <xf numFmtId="166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66" fontId="3" fillId="0" borderId="33" xfId="0" applyNumberFormat="1" applyFont="1" applyBorder="1" applyAlignment="1" applyProtection="1">
      <alignment horizontal="center"/>
      <protection locked="0"/>
    </xf>
    <xf numFmtId="170" fontId="3" fillId="39" borderId="0" xfId="0" applyNumberFormat="1" applyFont="1" applyFill="1" applyAlignment="1" applyProtection="1">
      <alignment horizontal="center"/>
      <protection locked="0"/>
    </xf>
    <xf numFmtId="166" fontId="7" fillId="78" borderId="35" xfId="0" applyNumberFormat="1" applyFont="1" applyFill="1" applyBorder="1" applyAlignment="1">
      <alignment horizontal="center"/>
    </xf>
    <xf numFmtId="166" fontId="7" fillId="40" borderId="35" xfId="0" applyNumberFormat="1" applyFont="1" applyFill="1" applyBorder="1" applyAlignment="1">
      <alignment horizontal="center"/>
    </xf>
    <xf numFmtId="166" fontId="7" fillId="39" borderId="6" xfId="0" applyNumberFormat="1" applyFont="1" applyFill="1" applyBorder="1"/>
    <xf numFmtId="0" fontId="9" fillId="0" borderId="0" xfId="0" applyFont="1" applyAlignment="1" applyProtection="1">
      <alignment horizontal="center"/>
      <protection locked="0"/>
    </xf>
    <xf numFmtId="0" fontId="100" fillId="88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88" borderId="0" xfId="0" applyFont="1" applyFill="1" applyProtection="1">
      <protection locked="0"/>
    </xf>
    <xf numFmtId="0" fontId="189" fillId="0" borderId="0" xfId="0" applyFont="1" applyProtection="1">
      <protection locked="0"/>
    </xf>
    <xf numFmtId="0" fontId="189" fillId="0" borderId="0" xfId="0" applyFont="1" applyAlignment="1">
      <alignment horizontal="right"/>
    </xf>
    <xf numFmtId="1" fontId="100" fillId="88" borderId="0" xfId="0" applyNumberFormat="1" applyFont="1" applyFill="1" applyProtection="1">
      <protection locked="0"/>
    </xf>
    <xf numFmtId="176" fontId="100" fillId="88" borderId="0" xfId="1048" applyNumberFormat="1" applyFont="1" applyFill="1" applyProtection="1">
      <protection locked="0"/>
    </xf>
    <xf numFmtId="166" fontId="193" fillId="0" borderId="2" xfId="0" applyNumberFormat="1" applyFont="1" applyBorder="1" applyAlignment="1">
      <alignment horizontal="center"/>
    </xf>
    <xf numFmtId="166" fontId="188" fillId="34" borderId="31" xfId="0" applyNumberFormat="1" applyFont="1" applyFill="1" applyBorder="1" applyAlignment="1">
      <alignment horizontal="center"/>
    </xf>
    <xf numFmtId="166" fontId="188" fillId="34" borderId="2" xfId="0" applyNumberFormat="1" applyFont="1" applyFill="1" applyBorder="1" applyAlignment="1">
      <alignment horizontal="center"/>
    </xf>
    <xf numFmtId="166" fontId="188" fillId="34" borderId="7" xfId="0" applyNumberFormat="1" applyFont="1" applyFill="1" applyBorder="1" applyAlignment="1">
      <alignment horizontal="center"/>
    </xf>
    <xf numFmtId="166" fontId="192" fillId="28" borderId="2" xfId="0" applyNumberFormat="1" applyFont="1" applyFill="1" applyBorder="1" applyAlignment="1">
      <alignment horizontal="center"/>
    </xf>
    <xf numFmtId="9" fontId="193" fillId="0" borderId="2" xfId="2" applyFont="1" applyBorder="1" applyAlignment="1">
      <alignment horizontal="center"/>
    </xf>
    <xf numFmtId="166" fontId="192" fillId="29" borderId="2" xfId="0" applyNumberFormat="1" applyFont="1" applyFill="1" applyBorder="1" applyAlignment="1">
      <alignment horizontal="center"/>
    </xf>
    <xf numFmtId="166" fontId="192" fillId="32" borderId="31" xfId="0" applyNumberFormat="1" applyFont="1" applyFill="1" applyBorder="1" applyAlignment="1">
      <alignment horizontal="center"/>
    </xf>
    <xf numFmtId="166" fontId="192" fillId="32" borderId="2" xfId="0" applyNumberFormat="1" applyFont="1" applyFill="1" applyBorder="1" applyAlignment="1">
      <alignment horizontal="center"/>
    </xf>
    <xf numFmtId="166" fontId="192" fillId="32" borderId="7" xfId="0" applyNumberFormat="1" applyFont="1" applyFill="1" applyBorder="1" applyAlignment="1">
      <alignment horizontal="center"/>
    </xf>
    <xf numFmtId="166" fontId="192" fillId="30" borderId="2" xfId="0" applyNumberFormat="1" applyFont="1" applyFill="1" applyBorder="1" applyAlignment="1">
      <alignment horizontal="center"/>
    </xf>
    <xf numFmtId="166" fontId="192" fillId="30" borderId="7" xfId="0" applyNumberFormat="1" applyFont="1" applyFill="1" applyBorder="1" applyAlignment="1">
      <alignment horizontal="center"/>
    </xf>
    <xf numFmtId="166" fontId="188" fillId="40" borderId="31" xfId="0" applyNumberFormat="1" applyFont="1" applyFill="1" applyBorder="1" applyAlignment="1">
      <alignment horizontal="center"/>
    </xf>
    <xf numFmtId="166" fontId="188" fillId="40" borderId="2" xfId="0" applyNumberFormat="1" applyFont="1" applyFill="1" applyBorder="1" applyAlignment="1">
      <alignment horizontal="center"/>
    </xf>
    <xf numFmtId="166" fontId="188" fillId="40" borderId="7" xfId="0" applyNumberFormat="1" applyFont="1" applyFill="1" applyBorder="1" applyAlignment="1">
      <alignment horizontal="center"/>
    </xf>
    <xf numFmtId="166" fontId="188" fillId="2" borderId="31" xfId="0" applyNumberFormat="1" applyFont="1" applyFill="1" applyBorder="1" applyAlignment="1">
      <alignment horizontal="center"/>
    </xf>
    <xf numFmtId="166" fontId="188" fillId="2" borderId="2" xfId="0" applyNumberFormat="1" applyFont="1" applyFill="1" applyBorder="1" applyAlignment="1">
      <alignment horizontal="center"/>
    </xf>
    <xf numFmtId="166" fontId="188" fillId="2" borderId="7" xfId="0" applyNumberFormat="1" applyFont="1" applyFill="1" applyBorder="1" applyAlignment="1">
      <alignment horizontal="center"/>
    </xf>
    <xf numFmtId="166" fontId="193" fillId="0" borderId="0" xfId="0" applyNumberFormat="1" applyFont="1" applyAlignment="1">
      <alignment horizontal="center"/>
    </xf>
    <xf numFmtId="166" fontId="188" fillId="78" borderId="1" xfId="0" applyNumberFormat="1" applyFont="1" applyFill="1" applyBorder="1" applyAlignment="1">
      <alignment horizontal="center"/>
    </xf>
    <xf numFmtId="166" fontId="188" fillId="78" borderId="0" xfId="0" applyNumberFormat="1" applyFont="1" applyFill="1" applyAlignment="1">
      <alignment horizontal="center"/>
    </xf>
    <xf numFmtId="166" fontId="188" fillId="78" borderId="15" xfId="0" applyNumberFormat="1" applyFont="1" applyFill="1" applyBorder="1" applyAlignment="1">
      <alignment horizontal="center"/>
    </xf>
    <xf numFmtId="166" fontId="192" fillId="3" borderId="1" xfId="0" applyNumberFormat="1" applyFont="1" applyFill="1" applyBorder="1" applyAlignment="1">
      <alignment horizontal="center"/>
    </xf>
    <xf numFmtId="166" fontId="192" fillId="3" borderId="0" xfId="0" applyNumberFormat="1" applyFont="1" applyFill="1" applyAlignment="1">
      <alignment horizontal="center"/>
    </xf>
    <xf numFmtId="166" fontId="192" fillId="3" borderId="15" xfId="0" applyNumberFormat="1" applyFont="1" applyFill="1" applyBorder="1" applyAlignment="1">
      <alignment horizontal="center"/>
    </xf>
    <xf numFmtId="166" fontId="192" fillId="3" borderId="35" xfId="0" applyNumberFormat="1" applyFont="1" applyFill="1" applyBorder="1" applyAlignment="1">
      <alignment horizontal="center"/>
    </xf>
    <xf numFmtId="0" fontId="195" fillId="0" borderId="0" xfId="0" applyFont="1"/>
    <xf numFmtId="0" fontId="191" fillId="0" borderId="0" xfId="0" applyFont="1"/>
    <xf numFmtId="0" fontId="196" fillId="0" borderId="0" xfId="0" applyFont="1" applyAlignment="1" applyProtection="1">
      <alignment horizontal="center"/>
      <protection locked="0"/>
    </xf>
    <xf numFmtId="0" fontId="186" fillId="0" borderId="0" xfId="0" applyFont="1" applyAlignment="1" applyProtection="1">
      <alignment horizontal="center" vertical="center" wrapText="1"/>
      <protection locked="0"/>
    </xf>
    <xf numFmtId="0" fontId="186" fillId="88" borderId="0" xfId="0" applyFont="1" applyFill="1" applyProtection="1">
      <protection locked="0"/>
    </xf>
    <xf numFmtId="166" fontId="187" fillId="0" borderId="12" xfId="0" applyNumberFormat="1" applyFont="1" applyBorder="1" applyAlignment="1" applyProtection="1">
      <alignment horizontal="center"/>
      <protection locked="0"/>
    </xf>
    <xf numFmtId="170" fontId="187" fillId="0" borderId="0" xfId="0" applyNumberFormat="1" applyFont="1" applyAlignment="1" applyProtection="1">
      <alignment horizontal="center"/>
      <protection locked="0"/>
    </xf>
    <xf numFmtId="170" fontId="187" fillId="0" borderId="2" xfId="0" applyNumberFormat="1" applyFont="1" applyBorder="1" applyAlignment="1" applyProtection="1">
      <alignment horizontal="center"/>
      <protection locked="0"/>
    </xf>
    <xf numFmtId="166" fontId="187" fillId="0" borderId="0" xfId="0" applyNumberFormat="1" applyFont="1" applyAlignment="1" applyProtection="1">
      <alignment horizontal="center"/>
      <protection locked="0"/>
    </xf>
    <xf numFmtId="166" fontId="187" fillId="0" borderId="2" xfId="0" applyNumberFormat="1" applyFont="1" applyBorder="1" applyAlignment="1" applyProtection="1">
      <alignment horizontal="center"/>
      <protection locked="0"/>
    </xf>
    <xf numFmtId="0" fontId="196" fillId="0" borderId="0" xfId="0" applyFont="1" applyProtection="1">
      <protection locked="0"/>
    </xf>
    <xf numFmtId="166" fontId="192" fillId="33" borderId="2" xfId="0" applyNumberFormat="1" applyFont="1" applyFill="1" applyBorder="1" applyAlignment="1">
      <alignment horizontal="center"/>
    </xf>
    <xf numFmtId="0" fontId="196" fillId="88" borderId="0" xfId="0" applyFont="1" applyFill="1" applyProtection="1">
      <protection locked="0"/>
    </xf>
    <xf numFmtId="9" fontId="193" fillId="0" borderId="0" xfId="2" applyFont="1" applyAlignment="1">
      <alignment horizontal="center"/>
    </xf>
    <xf numFmtId="166" fontId="187" fillId="39" borderId="12" xfId="0" applyNumberFormat="1" applyFont="1" applyFill="1" applyBorder="1" applyAlignment="1" applyProtection="1">
      <alignment horizontal="center"/>
      <protection locked="0"/>
    </xf>
    <xf numFmtId="170" fontId="187" fillId="39" borderId="2" xfId="0" applyNumberFormat="1" applyFont="1" applyFill="1" applyBorder="1" applyAlignment="1" applyProtection="1">
      <alignment horizontal="center"/>
      <protection locked="0"/>
    </xf>
    <xf numFmtId="166" fontId="187" fillId="39" borderId="2" xfId="0" applyNumberFormat="1" applyFont="1" applyFill="1" applyBorder="1" applyAlignment="1" applyProtection="1">
      <alignment horizontal="center"/>
      <protection locked="0"/>
    </xf>
    <xf numFmtId="0" fontId="186" fillId="0" borderId="0" xfId="0" applyFont="1" applyProtection="1">
      <protection locked="0"/>
    </xf>
    <xf numFmtId="0" fontId="197" fillId="0" borderId="0" xfId="0" applyFont="1" applyAlignment="1">
      <alignment horizontal="center"/>
    </xf>
    <xf numFmtId="0" fontId="198" fillId="0" borderId="0" xfId="0" applyFont="1" applyProtection="1">
      <protection locked="0"/>
    </xf>
    <xf numFmtId="0" fontId="198" fillId="0" borderId="0" xfId="0" applyFont="1" applyAlignment="1">
      <alignment horizontal="right"/>
    </xf>
    <xf numFmtId="0" fontId="19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1" fillId="0" borderId="0" xfId="0" applyFont="1" applyAlignment="1">
      <alignment horizontal="center" vertical="center" wrapText="1"/>
    </xf>
    <xf numFmtId="166" fontId="186" fillId="0" borderId="0" xfId="0" applyNumberFormat="1" applyFont="1" applyProtection="1">
      <protection locked="0"/>
    </xf>
    <xf numFmtId="166" fontId="192" fillId="0" borderId="0" xfId="0" applyNumberFormat="1" applyFont="1" applyAlignment="1">
      <alignment horizontal="center"/>
    </xf>
    <xf numFmtId="166" fontId="188" fillId="0" borderId="0" xfId="0" applyNumberFormat="1" applyFont="1" applyAlignment="1">
      <alignment horizontal="center"/>
    </xf>
    <xf numFmtId="166" fontId="186" fillId="88" borderId="0" xfId="0" applyNumberFormat="1" applyFont="1" applyFill="1" applyProtection="1">
      <protection locked="0"/>
    </xf>
    <xf numFmtId="0" fontId="191" fillId="0" borderId="9" xfId="0" applyFont="1" applyBorder="1" applyAlignment="1">
      <alignment horizontal="center" vertical="center" wrapText="1"/>
    </xf>
    <xf numFmtId="0" fontId="191" fillId="0" borderId="58" xfId="0" applyFont="1" applyBorder="1" applyAlignment="1">
      <alignment horizontal="center" vertical="center" wrapText="1"/>
    </xf>
    <xf numFmtId="0" fontId="190" fillId="91" borderId="37" xfId="0" applyFont="1" applyFill="1" applyBorder="1"/>
    <xf numFmtId="0" fontId="190" fillId="91" borderId="38" xfId="0" applyFont="1" applyFill="1" applyBorder="1"/>
    <xf numFmtId="0" fontId="190" fillId="91" borderId="5" xfId="0" applyFont="1" applyFill="1" applyBorder="1" applyAlignment="1">
      <alignment horizontal="center"/>
    </xf>
    <xf numFmtId="166" fontId="7" fillId="73" borderId="33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 wrapText="1"/>
    </xf>
    <xf numFmtId="166" fontId="109" fillId="0" borderId="33" xfId="0" applyNumberFormat="1" applyFont="1" applyBorder="1" applyAlignment="1">
      <alignment horizontal="center" wrapText="1"/>
    </xf>
    <xf numFmtId="166" fontId="3" fillId="73" borderId="0" xfId="0" applyNumberFormat="1" applyFont="1" applyFill="1" applyAlignment="1">
      <alignment horizontal="center"/>
    </xf>
    <xf numFmtId="166" fontId="3" fillId="88" borderId="0" xfId="0" applyNumberFormat="1" applyFont="1" applyFill="1" applyAlignment="1">
      <alignment horizontal="center"/>
    </xf>
    <xf numFmtId="43" fontId="3" fillId="73" borderId="0" xfId="1" applyFont="1" applyFill="1" applyAlignment="1">
      <alignment horizontal="center"/>
    </xf>
    <xf numFmtId="43" fontId="3" fillId="88" borderId="0" xfId="1" applyFont="1" applyFill="1" applyAlignment="1">
      <alignment horizontal="center"/>
    </xf>
    <xf numFmtId="43" fontId="7" fillId="0" borderId="6" xfId="1" applyFont="1" applyBorder="1"/>
    <xf numFmtId="166" fontId="3" fillId="73" borderId="33" xfId="0" applyNumberFormat="1" applyFont="1" applyFill="1" applyBorder="1" applyAlignment="1" applyProtection="1">
      <alignment horizontal="center"/>
      <protection locked="0"/>
    </xf>
    <xf numFmtId="170" fontId="3" fillId="73" borderId="0" xfId="0" applyNumberFormat="1" applyFont="1" applyFill="1" applyAlignment="1" applyProtection="1">
      <alignment horizontal="center"/>
      <protection locked="0"/>
    </xf>
    <xf numFmtId="166" fontId="3" fillId="73" borderId="0" xfId="0" applyNumberFormat="1" applyFont="1" applyFill="1" applyAlignment="1" applyProtection="1">
      <alignment horizontal="center"/>
      <protection locked="0"/>
    </xf>
    <xf numFmtId="170" fontId="3" fillId="5" borderId="0" xfId="0" applyNumberFormat="1" applyFont="1" applyFill="1" applyAlignment="1" applyProtection="1">
      <alignment horizontal="center"/>
      <protection locked="0"/>
    </xf>
    <xf numFmtId="170" fontId="7" fillId="5" borderId="6" xfId="0" applyNumberFormat="1" applyFont="1" applyFill="1" applyBorder="1"/>
    <xf numFmtId="166" fontId="3" fillId="5" borderId="0" xfId="0" applyNumberFormat="1" applyFont="1" applyFill="1" applyAlignment="1" applyProtection="1">
      <alignment horizontal="center"/>
      <protection locked="0"/>
    </xf>
    <xf numFmtId="166" fontId="7" fillId="5" borderId="6" xfId="0" applyNumberFormat="1" applyFont="1" applyFill="1" applyBorder="1"/>
    <xf numFmtId="170" fontId="3" fillId="4" borderId="0" xfId="0" applyNumberFormat="1" applyFont="1" applyFill="1" applyAlignment="1" applyProtection="1">
      <alignment horizontal="center"/>
      <protection locked="0"/>
    </xf>
    <xf numFmtId="43" fontId="5" fillId="0" borderId="33" xfId="0" applyNumberFormat="1" applyFont="1" applyBorder="1"/>
    <xf numFmtId="166" fontId="163" fillId="73" borderId="0" xfId="0" applyNumberFormat="1" applyFont="1" applyFill="1" applyAlignment="1" applyProtection="1">
      <alignment horizontal="center"/>
      <protection locked="0"/>
    </xf>
    <xf numFmtId="166" fontId="3" fillId="31" borderId="0" xfId="0" applyNumberFormat="1" applyFont="1" applyFill="1" applyAlignment="1" applyProtection="1">
      <alignment horizontal="center"/>
      <protection locked="0"/>
    </xf>
    <xf numFmtId="166" fontId="7" fillId="31" borderId="6" xfId="0" applyNumberFormat="1" applyFont="1" applyFill="1" applyBorder="1"/>
    <xf numFmtId="166" fontId="11" fillId="32" borderId="35" xfId="0" applyNumberFormat="1" applyFont="1" applyFill="1" applyBorder="1" applyAlignment="1">
      <alignment horizontal="center"/>
    </xf>
    <xf numFmtId="166" fontId="3" fillId="4" borderId="0" xfId="0" applyNumberFormat="1" applyFont="1" applyFill="1" applyAlignment="1" applyProtection="1">
      <alignment horizontal="center"/>
      <protection locked="0"/>
    </xf>
    <xf numFmtId="166" fontId="3" fillId="35" borderId="33" xfId="0" applyNumberFormat="1" applyFont="1" applyFill="1" applyBorder="1" applyAlignment="1" applyProtection="1">
      <alignment horizontal="center"/>
      <protection locked="0"/>
    </xf>
    <xf numFmtId="166" fontId="7" fillId="35" borderId="8" xfId="0" applyNumberFormat="1" applyFont="1" applyFill="1" applyBorder="1"/>
    <xf numFmtId="166" fontId="3" fillId="35" borderId="0" xfId="0" applyNumberFormat="1" applyFont="1" applyFill="1" applyAlignment="1" applyProtection="1">
      <alignment horizontal="center"/>
      <protection locked="0"/>
    </xf>
    <xf numFmtId="166" fontId="7" fillId="35" borderId="6" xfId="0" applyNumberFormat="1" applyFont="1" applyFill="1" applyBorder="1"/>
    <xf numFmtId="166" fontId="7" fillId="2" borderId="35" xfId="0" applyNumberFormat="1" applyFont="1" applyFill="1" applyBorder="1" applyAlignment="1">
      <alignment horizontal="center"/>
    </xf>
    <xf numFmtId="166" fontId="11" fillId="3" borderId="35" xfId="0" applyNumberFormat="1" applyFont="1" applyFill="1" applyBorder="1" applyAlignment="1">
      <alignment horizontal="center"/>
    </xf>
    <xf numFmtId="167" fontId="2" fillId="0" borderId="0" xfId="2" applyNumberFormat="1" applyFont="1" applyAlignment="1">
      <alignment horizontal="center"/>
    </xf>
    <xf numFmtId="166" fontId="4" fillId="39" borderId="0" xfId="1" applyNumberFormat="1" applyFont="1" applyFill="1"/>
    <xf numFmtId="49" fontId="0" fillId="93" borderId="59" xfId="0" applyNumberFormat="1" applyFill="1" applyBorder="1" applyAlignment="1">
      <alignment horizontal="left" vertical="center"/>
    </xf>
    <xf numFmtId="49" fontId="0" fillId="93" borderId="60" xfId="0" applyNumberFormat="1" applyFill="1" applyBorder="1" applyAlignment="1">
      <alignment horizontal="left" vertical="center"/>
    </xf>
    <xf numFmtId="0" fontId="2" fillId="0" borderId="0" xfId="0" applyFont="1" applyAlignment="1">
      <alignment vertical="center" textRotation="255"/>
    </xf>
    <xf numFmtId="166" fontId="190" fillId="89" borderId="5" xfId="1" quotePrefix="1" applyNumberFormat="1" applyFont="1" applyFill="1" applyBorder="1" applyAlignment="1">
      <alignment horizontal="center"/>
    </xf>
    <xf numFmtId="166" fontId="191" fillId="0" borderId="9" xfId="1" applyNumberFormat="1" applyFont="1" applyBorder="1" applyAlignment="1">
      <alignment horizontal="center" vertical="center" wrapText="1"/>
    </xf>
    <xf numFmtId="166" fontId="191" fillId="0" borderId="6" xfId="1" applyNumberFormat="1" applyFont="1" applyBorder="1" applyAlignment="1">
      <alignment horizontal="center" vertical="center" wrapText="1"/>
    </xf>
    <xf numFmtId="166" fontId="187" fillId="0" borderId="12" xfId="1" applyNumberFormat="1" applyFont="1" applyBorder="1" applyAlignment="1" applyProtection="1">
      <alignment horizontal="center"/>
      <protection locked="0"/>
    </xf>
    <xf numFmtId="166" fontId="187" fillId="0" borderId="2" xfId="1" applyNumberFormat="1" applyFont="1" applyBorder="1" applyAlignment="1" applyProtection="1">
      <alignment horizontal="center"/>
      <protection locked="0"/>
    </xf>
    <xf numFmtId="166" fontId="192" fillId="33" borderId="2" xfId="1" applyNumberFormat="1" applyFont="1" applyFill="1" applyBorder="1" applyAlignment="1">
      <alignment horizontal="center"/>
    </xf>
    <xf numFmtId="166" fontId="193" fillId="0" borderId="2" xfId="1" applyNumberFormat="1" applyFont="1" applyBorder="1" applyAlignment="1">
      <alignment horizontal="center"/>
    </xf>
    <xf numFmtId="166" fontId="188" fillId="34" borderId="31" xfId="1" applyNumberFormat="1" applyFont="1" applyFill="1" applyBorder="1" applyAlignment="1">
      <alignment horizontal="center"/>
    </xf>
    <xf numFmtId="166" fontId="188" fillId="34" borderId="2" xfId="1" applyNumberFormat="1" applyFont="1" applyFill="1" applyBorder="1" applyAlignment="1">
      <alignment horizontal="center"/>
    </xf>
    <xf numFmtId="166" fontId="188" fillId="34" borderId="7" xfId="1" applyNumberFormat="1" applyFont="1" applyFill="1" applyBorder="1" applyAlignment="1">
      <alignment horizontal="center"/>
    </xf>
    <xf numFmtId="166" fontId="192" fillId="28" borderId="2" xfId="1" applyNumberFormat="1" applyFont="1" applyFill="1" applyBorder="1" applyAlignment="1">
      <alignment horizontal="center"/>
    </xf>
    <xf numFmtId="166" fontId="192" fillId="29" borderId="2" xfId="1" applyNumberFormat="1" applyFont="1" applyFill="1" applyBorder="1" applyAlignment="1">
      <alignment horizontal="center"/>
    </xf>
    <xf numFmtId="166" fontId="187" fillId="39" borderId="12" xfId="1" applyNumberFormat="1" applyFont="1" applyFill="1" applyBorder="1" applyAlignment="1" applyProtection="1">
      <alignment horizontal="center"/>
      <protection locked="0"/>
    </xf>
    <xf numFmtId="166" fontId="187" fillId="39" borderId="2" xfId="1" applyNumberFormat="1" applyFont="1" applyFill="1" applyBorder="1" applyAlignment="1" applyProtection="1">
      <alignment horizontal="center"/>
      <protection locked="0"/>
    </xf>
    <xf numFmtId="166" fontId="192" fillId="32" borderId="31" xfId="1" applyNumberFormat="1" applyFont="1" applyFill="1" applyBorder="1" applyAlignment="1">
      <alignment horizontal="center"/>
    </xf>
    <xf numFmtId="166" fontId="192" fillId="32" borderId="2" xfId="1" applyNumberFormat="1" applyFont="1" applyFill="1" applyBorder="1" applyAlignment="1">
      <alignment horizontal="center"/>
    </xf>
    <xf numFmtId="166" fontId="192" fillId="32" borderId="7" xfId="1" applyNumberFormat="1" applyFont="1" applyFill="1" applyBorder="1" applyAlignment="1">
      <alignment horizontal="center"/>
    </xf>
    <xf numFmtId="166" fontId="192" fillId="30" borderId="2" xfId="1" applyNumberFormat="1" applyFont="1" applyFill="1" applyBorder="1" applyAlignment="1">
      <alignment horizontal="center"/>
    </xf>
    <xf numFmtId="166" fontId="192" fillId="30" borderId="7" xfId="1" applyNumberFormat="1" applyFont="1" applyFill="1" applyBorder="1" applyAlignment="1">
      <alignment horizontal="center"/>
    </xf>
    <xf numFmtId="166" fontId="188" fillId="40" borderId="31" xfId="1" applyNumberFormat="1" applyFont="1" applyFill="1" applyBorder="1" applyAlignment="1">
      <alignment horizontal="center"/>
    </xf>
    <xf numFmtId="166" fontId="188" fillId="40" borderId="2" xfId="1" applyNumberFormat="1" applyFont="1" applyFill="1" applyBorder="1" applyAlignment="1">
      <alignment horizontal="center"/>
    </xf>
    <xf numFmtId="166" fontId="188" fillId="40" borderId="7" xfId="1" applyNumberFormat="1" applyFont="1" applyFill="1" applyBorder="1" applyAlignment="1">
      <alignment horizontal="center"/>
    </xf>
    <xf numFmtId="166" fontId="188" fillId="2" borderId="31" xfId="1" applyNumberFormat="1" applyFont="1" applyFill="1" applyBorder="1" applyAlignment="1">
      <alignment horizontal="center"/>
    </xf>
    <xf numFmtId="166" fontId="188" fillId="2" borderId="2" xfId="1" applyNumberFormat="1" applyFont="1" applyFill="1" applyBorder="1" applyAlignment="1">
      <alignment horizontal="center"/>
    </xf>
    <xf numFmtId="166" fontId="188" fillId="2" borderId="7" xfId="1" applyNumberFormat="1" applyFont="1" applyFill="1" applyBorder="1" applyAlignment="1">
      <alignment horizontal="center"/>
    </xf>
    <xf numFmtId="166" fontId="193" fillId="0" borderId="0" xfId="1" applyNumberFormat="1" applyFont="1" applyAlignment="1">
      <alignment horizontal="center"/>
    </xf>
    <xf numFmtId="166" fontId="188" fillId="78" borderId="1" xfId="1" applyNumberFormat="1" applyFont="1" applyFill="1" applyBorder="1" applyAlignment="1">
      <alignment horizontal="center"/>
    </xf>
    <xf numFmtId="166" fontId="188" fillId="78" borderId="0" xfId="1" applyNumberFormat="1" applyFont="1" applyFill="1" applyAlignment="1">
      <alignment horizontal="center"/>
    </xf>
    <xf numFmtId="166" fontId="188" fillId="78" borderId="15" xfId="1" applyNumberFormat="1" applyFont="1" applyFill="1" applyBorder="1" applyAlignment="1">
      <alignment horizontal="center"/>
    </xf>
    <xf numFmtId="166" fontId="192" fillId="3" borderId="1" xfId="1" applyNumberFormat="1" applyFont="1" applyFill="1" applyBorder="1" applyAlignment="1">
      <alignment horizontal="center"/>
    </xf>
    <xf numFmtId="166" fontId="192" fillId="3" borderId="0" xfId="1" applyNumberFormat="1" applyFont="1" applyFill="1" applyAlignment="1">
      <alignment horizontal="center"/>
    </xf>
    <xf numFmtId="166" fontId="192" fillId="3" borderId="15" xfId="1" applyNumberFormat="1" applyFont="1" applyFill="1" applyBorder="1" applyAlignment="1">
      <alignment horizontal="center"/>
    </xf>
    <xf numFmtId="166" fontId="197" fillId="0" borderId="0" xfId="1" applyNumberFormat="1" applyFont="1" applyAlignment="1">
      <alignment horizontal="center"/>
    </xf>
    <xf numFmtId="166" fontId="192" fillId="3" borderId="35" xfId="1" applyNumberFormat="1" applyFont="1" applyFill="1" applyBorder="1" applyAlignment="1">
      <alignment horizontal="center"/>
    </xf>
    <xf numFmtId="166" fontId="195" fillId="0" borderId="0" xfId="1" applyNumberFormat="1" applyFont="1"/>
    <xf numFmtId="166" fontId="198" fillId="0" borderId="0" xfId="1" applyNumberFormat="1" applyFont="1" applyAlignment="1">
      <alignment horizontal="right"/>
    </xf>
    <xf numFmtId="166" fontId="191" fillId="0" borderId="0" xfId="1" applyNumberFormat="1" applyFont="1"/>
    <xf numFmtId="166" fontId="193" fillId="0" borderId="2" xfId="2" applyNumberFormat="1" applyFont="1" applyBorder="1" applyAlignment="1">
      <alignment horizontal="center"/>
    </xf>
    <xf numFmtId="166" fontId="194" fillId="0" borderId="0" xfId="0" applyNumberFormat="1" applyFont="1" applyAlignment="1">
      <alignment horizontal="center"/>
    </xf>
    <xf numFmtId="166" fontId="195" fillId="0" borderId="0" xfId="0" applyNumberFormat="1" applyFont="1"/>
    <xf numFmtId="166" fontId="195" fillId="0" borderId="0" xfId="0" applyNumberFormat="1" applyFont="1" applyAlignment="1">
      <alignment horizontal="right"/>
    </xf>
    <xf numFmtId="166" fontId="191" fillId="0" borderId="0" xfId="0" applyNumberFormat="1" applyFont="1"/>
    <xf numFmtId="17" fontId="190" fillId="91" borderId="5" xfId="0" applyNumberFormat="1" applyFont="1" applyFill="1" applyBorder="1" applyAlignment="1">
      <alignment horizontal="center"/>
    </xf>
    <xf numFmtId="0" fontId="199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99" fillId="0" borderId="0" xfId="0" applyFont="1" applyAlignment="1">
      <alignment horizontal="left"/>
    </xf>
    <xf numFmtId="0" fontId="199" fillId="91" borderId="37" xfId="0" applyFont="1" applyFill="1" applyBorder="1"/>
    <xf numFmtId="0" fontId="200" fillId="0" borderId="39" xfId="0" applyFont="1" applyBorder="1" applyAlignment="1">
      <alignment horizontal="center" vertical="center" wrapText="1"/>
    </xf>
    <xf numFmtId="0" fontId="111" fillId="0" borderId="39" xfId="0" applyFont="1" applyBorder="1" applyAlignment="1">
      <alignment horizontal="center" vertical="center" wrapText="1"/>
    </xf>
    <xf numFmtId="166" fontId="200" fillId="0" borderId="39" xfId="0" applyNumberFormat="1" applyFont="1" applyBorder="1" applyAlignment="1">
      <alignment horizontal="center" vertical="center" wrapText="1"/>
    </xf>
    <xf numFmtId="166" fontId="111" fillId="73" borderId="33" xfId="0" applyNumberFormat="1" applyFont="1" applyFill="1" applyBorder="1" applyAlignment="1">
      <alignment horizontal="center" vertical="center" wrapText="1"/>
    </xf>
    <xf numFmtId="0" fontId="199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166" fontId="111" fillId="0" borderId="33" xfId="0" applyNumberFormat="1" applyFont="1" applyBorder="1" applyAlignment="1">
      <alignment horizontal="center" wrapText="1"/>
    </xf>
    <xf numFmtId="49" fontId="104" fillId="0" borderId="10" xfId="0" applyNumberFormat="1" applyFont="1" applyBorder="1" applyAlignment="1">
      <alignment vertical="center"/>
    </xf>
    <xf numFmtId="0" fontId="104" fillId="0" borderId="31" xfId="0" applyFont="1" applyBorder="1" applyAlignment="1">
      <alignment horizontal="center" vertical="center"/>
    </xf>
    <xf numFmtId="0" fontId="201" fillId="0" borderId="4" xfId="0" applyFont="1" applyBorder="1"/>
    <xf numFmtId="166" fontId="104" fillId="73" borderId="0" xfId="0" applyNumberFormat="1" applyFont="1" applyFill="1" applyAlignment="1">
      <alignment horizontal="center"/>
    </xf>
    <xf numFmtId="0" fontId="201" fillId="0" borderId="13" xfId="0" applyFont="1" applyBorder="1"/>
    <xf numFmtId="0" fontId="104" fillId="0" borderId="2" xfId="0" applyFont="1" applyBorder="1" applyAlignment="1">
      <alignment horizontal="center" vertical="center"/>
    </xf>
    <xf numFmtId="0" fontId="201" fillId="0" borderId="14" xfId="0" applyFont="1" applyBorder="1"/>
    <xf numFmtId="43" fontId="104" fillId="73" borderId="0" xfId="1" applyFont="1" applyFill="1" applyAlignment="1">
      <alignment horizontal="center"/>
    </xf>
    <xf numFmtId="168" fontId="104" fillId="0" borderId="3" xfId="0" applyNumberFormat="1" applyFont="1" applyBorder="1" applyAlignment="1">
      <alignment horizontal="left" vertical="center"/>
    </xf>
    <xf numFmtId="168" fontId="104" fillId="0" borderId="49" xfId="0" applyNumberFormat="1" applyFont="1" applyBorder="1" applyAlignment="1">
      <alignment horizontal="center" vertical="center"/>
    </xf>
    <xf numFmtId="166" fontId="104" fillId="73" borderId="33" xfId="0" applyNumberFormat="1" applyFont="1" applyFill="1" applyBorder="1" applyAlignment="1" applyProtection="1">
      <alignment horizontal="center"/>
      <protection locked="0"/>
    </xf>
    <xf numFmtId="170" fontId="104" fillId="73" borderId="0" xfId="0" applyNumberFormat="1" applyFont="1" applyFill="1" applyAlignment="1" applyProtection="1">
      <alignment horizontal="center"/>
      <protection locked="0"/>
    </xf>
    <xf numFmtId="166" fontId="104" fillId="73" borderId="0" xfId="0" applyNumberFormat="1" applyFont="1" applyFill="1" applyAlignment="1" applyProtection="1">
      <alignment horizontal="center"/>
      <protection locked="0"/>
    </xf>
    <xf numFmtId="0" fontId="125" fillId="33" borderId="19" xfId="0" applyFont="1" applyFill="1" applyBorder="1"/>
    <xf numFmtId="166" fontId="122" fillId="33" borderId="0" xfId="0" applyNumberFormat="1" applyFont="1" applyFill="1" applyAlignment="1">
      <alignment horizontal="center"/>
    </xf>
    <xf numFmtId="0" fontId="125" fillId="33" borderId="14" xfId="0" applyFont="1" applyFill="1" applyBorder="1"/>
    <xf numFmtId="0" fontId="125" fillId="33" borderId="20" xfId="0" applyFont="1" applyFill="1" applyBorder="1"/>
    <xf numFmtId="0" fontId="199" fillId="0" borderId="0" xfId="0" applyFont="1"/>
    <xf numFmtId="166" fontId="202" fillId="0" borderId="0" xfId="0" applyNumberFormat="1" applyFont="1" applyAlignment="1">
      <alignment horizontal="center"/>
    </xf>
    <xf numFmtId="166" fontId="203" fillId="73" borderId="0" xfId="0" applyNumberFormat="1" applyFont="1" applyFill="1" applyAlignment="1" applyProtection="1">
      <alignment horizontal="center"/>
      <protection locked="0"/>
    </xf>
    <xf numFmtId="0" fontId="104" fillId="34" borderId="19" xfId="0" applyFont="1" applyFill="1" applyBorder="1"/>
    <xf numFmtId="166" fontId="111" fillId="34" borderId="35" xfId="0" applyNumberFormat="1" applyFont="1" applyFill="1" applyBorder="1" applyAlignment="1">
      <alignment horizontal="center"/>
    </xf>
    <xf numFmtId="0" fontId="104" fillId="34" borderId="14" xfId="0" applyFont="1" applyFill="1" applyBorder="1"/>
    <xf numFmtId="166" fontId="111" fillId="34" borderId="0" xfId="0" applyNumberFormat="1" applyFont="1" applyFill="1" applyAlignment="1">
      <alignment horizontal="center"/>
    </xf>
    <xf numFmtId="0" fontId="104" fillId="34" borderId="20" xfId="0" applyFont="1" applyFill="1" applyBorder="1"/>
    <xf numFmtId="166" fontId="111" fillId="34" borderId="15" xfId="0" applyNumberFormat="1" applyFont="1" applyFill="1" applyBorder="1" applyAlignment="1">
      <alignment horizontal="center"/>
    </xf>
    <xf numFmtId="9" fontId="202" fillId="36" borderId="0" xfId="2" applyFont="1" applyFill="1" applyAlignment="1">
      <alignment horizontal="center"/>
    </xf>
    <xf numFmtId="0" fontId="125" fillId="28" borderId="19" xfId="0" applyFont="1" applyFill="1" applyBorder="1"/>
    <xf numFmtId="166" fontId="122" fillId="28" borderId="0" xfId="0" applyNumberFormat="1" applyFont="1" applyFill="1" applyAlignment="1">
      <alignment horizontal="center"/>
    </xf>
    <xf numFmtId="0" fontId="125" fillId="28" borderId="14" xfId="0" applyFont="1" applyFill="1" applyBorder="1"/>
    <xf numFmtId="0" fontId="125" fillId="28" borderId="20" xfId="0" applyFont="1" applyFill="1" applyBorder="1"/>
    <xf numFmtId="9" fontId="122" fillId="29" borderId="0" xfId="2" applyFont="1" applyFill="1" applyAlignment="1">
      <alignment horizontal="center"/>
    </xf>
    <xf numFmtId="0" fontId="125" fillId="29" borderId="19" xfId="0" applyFont="1" applyFill="1" applyBorder="1"/>
    <xf numFmtId="166" fontId="122" fillId="29" borderId="0" xfId="0" applyNumberFormat="1" applyFont="1" applyFill="1" applyAlignment="1">
      <alignment horizontal="center"/>
    </xf>
    <xf numFmtId="0" fontId="125" fillId="29" borderId="14" xfId="0" applyFont="1" applyFill="1" applyBorder="1"/>
    <xf numFmtId="0" fontId="125" fillId="29" borderId="20" xfId="0" applyFont="1" applyFill="1" applyBorder="1"/>
    <xf numFmtId="0" fontId="0" fillId="92" borderId="0" xfId="0" applyFill="1"/>
    <xf numFmtId="49" fontId="104" fillId="39" borderId="10" xfId="0" applyNumberFormat="1" applyFont="1" applyFill="1" applyBorder="1" applyAlignment="1">
      <alignment vertical="center"/>
    </xf>
    <xf numFmtId="0" fontId="104" fillId="39" borderId="31" xfId="0" applyFont="1" applyFill="1" applyBorder="1" applyAlignment="1">
      <alignment horizontal="center" vertical="center"/>
    </xf>
    <xf numFmtId="0" fontId="201" fillId="39" borderId="4" xfId="0" applyFont="1" applyFill="1" applyBorder="1"/>
    <xf numFmtId="0" fontId="201" fillId="39" borderId="13" xfId="0" applyFont="1" applyFill="1" applyBorder="1"/>
    <xf numFmtId="0" fontId="104" fillId="39" borderId="2" xfId="0" applyFont="1" applyFill="1" applyBorder="1" applyAlignment="1">
      <alignment horizontal="center" vertical="center"/>
    </xf>
    <xf numFmtId="0" fontId="201" fillId="39" borderId="14" xfId="0" applyFont="1" applyFill="1" applyBorder="1"/>
    <xf numFmtId="0" fontId="125" fillId="32" borderId="19" xfId="0" applyFont="1" applyFill="1" applyBorder="1"/>
    <xf numFmtId="166" fontId="122" fillId="32" borderId="35" xfId="0" applyNumberFormat="1" applyFont="1" applyFill="1" applyBorder="1" applyAlignment="1">
      <alignment horizontal="center"/>
    </xf>
    <xf numFmtId="0" fontId="125" fillId="32" borderId="14" xfId="0" applyFont="1" applyFill="1" applyBorder="1"/>
    <xf numFmtId="166" fontId="122" fillId="32" borderId="0" xfId="0" applyNumberFormat="1" applyFont="1" applyFill="1" applyAlignment="1">
      <alignment horizontal="center"/>
    </xf>
    <xf numFmtId="0" fontId="125" fillId="32" borderId="20" xfId="0" applyFont="1" applyFill="1" applyBorder="1"/>
    <xf numFmtId="166" fontId="122" fillId="32" borderId="15" xfId="0" applyNumberFormat="1" applyFont="1" applyFill="1" applyBorder="1" applyAlignment="1">
      <alignment horizontal="center"/>
    </xf>
    <xf numFmtId="9" fontId="122" fillId="30" borderId="0" xfId="2" applyFont="1" applyFill="1" applyAlignment="1">
      <alignment horizontal="center"/>
    </xf>
    <xf numFmtId="0" fontId="125" fillId="30" borderId="14" xfId="0" applyFont="1" applyFill="1" applyBorder="1"/>
    <xf numFmtId="166" fontId="122" fillId="30" borderId="0" xfId="0" applyNumberFormat="1" applyFont="1" applyFill="1" applyAlignment="1">
      <alignment horizontal="center"/>
    </xf>
    <xf numFmtId="0" fontId="125" fillId="30" borderId="20" xfId="0" applyFont="1" applyFill="1" applyBorder="1"/>
    <xf numFmtId="166" fontId="122" fillId="30" borderId="15" xfId="0" applyNumberFormat="1" applyFont="1" applyFill="1" applyBorder="1" applyAlignment="1">
      <alignment horizontal="center"/>
    </xf>
    <xf numFmtId="9" fontId="111" fillId="31" borderId="35" xfId="2" applyFont="1" applyFill="1" applyBorder="1" applyAlignment="1">
      <alignment horizontal="center"/>
    </xf>
    <xf numFmtId="0" fontId="104" fillId="40" borderId="19" xfId="0" applyFont="1" applyFill="1" applyBorder="1"/>
    <xf numFmtId="166" fontId="111" fillId="40" borderId="35" xfId="0" applyNumberFormat="1" applyFont="1" applyFill="1" applyBorder="1" applyAlignment="1">
      <alignment horizontal="center"/>
    </xf>
    <xf numFmtId="0" fontId="104" fillId="40" borderId="14" xfId="0" applyFont="1" applyFill="1" applyBorder="1"/>
    <xf numFmtId="166" fontId="111" fillId="40" borderId="0" xfId="0" applyNumberFormat="1" applyFont="1" applyFill="1" applyAlignment="1">
      <alignment horizontal="center"/>
    </xf>
    <xf numFmtId="0" fontId="104" fillId="40" borderId="20" xfId="0" applyFont="1" applyFill="1" applyBorder="1"/>
    <xf numFmtId="166" fontId="111" fillId="40" borderId="15" xfId="0" applyNumberFormat="1" applyFont="1" applyFill="1" applyBorder="1" applyAlignment="1">
      <alignment horizontal="center"/>
    </xf>
    <xf numFmtId="9" fontId="111" fillId="2" borderId="35" xfId="2" applyFont="1" applyFill="1" applyBorder="1" applyAlignment="1">
      <alignment horizontal="center"/>
    </xf>
    <xf numFmtId="0" fontId="104" fillId="2" borderId="19" xfId="0" applyFont="1" applyFill="1" applyBorder="1"/>
    <xf numFmtId="166" fontId="111" fillId="2" borderId="35" xfId="0" applyNumberFormat="1" applyFont="1" applyFill="1" applyBorder="1" applyAlignment="1">
      <alignment horizontal="center"/>
    </xf>
    <xf numFmtId="0" fontId="104" fillId="2" borderId="14" xfId="0" applyFont="1" applyFill="1" applyBorder="1"/>
    <xf numFmtId="166" fontId="111" fillId="2" borderId="0" xfId="0" applyNumberFormat="1" applyFont="1" applyFill="1" applyAlignment="1">
      <alignment horizontal="center"/>
    </xf>
    <xf numFmtId="0" fontId="104" fillId="2" borderId="20" xfId="0" applyFont="1" applyFill="1" applyBorder="1"/>
    <xf numFmtId="166" fontId="111" fillId="2" borderId="15" xfId="0" applyNumberFormat="1" applyFont="1" applyFill="1" applyBorder="1" applyAlignment="1">
      <alignment horizontal="center"/>
    </xf>
    <xf numFmtId="0" fontId="104" fillId="78" borderId="19" xfId="0" applyFont="1" applyFill="1" applyBorder="1"/>
    <xf numFmtId="166" fontId="111" fillId="78" borderId="35" xfId="0" applyNumberFormat="1" applyFont="1" applyFill="1" applyBorder="1" applyAlignment="1">
      <alignment horizontal="center"/>
    </xf>
    <xf numFmtId="0" fontId="104" fillId="78" borderId="14" xfId="0" applyFont="1" applyFill="1" applyBorder="1"/>
    <xf numFmtId="166" fontId="111" fillId="78" borderId="0" xfId="0" applyNumberFormat="1" applyFont="1" applyFill="1" applyAlignment="1">
      <alignment horizontal="center"/>
    </xf>
    <xf numFmtId="0" fontId="104" fillId="78" borderId="20" xfId="0" applyFont="1" applyFill="1" applyBorder="1"/>
    <xf numFmtId="166" fontId="111" fillId="78" borderId="15" xfId="0" applyNumberFormat="1" applyFont="1" applyFill="1" applyBorder="1" applyAlignment="1">
      <alignment horizontal="center"/>
    </xf>
    <xf numFmtId="0" fontId="125" fillId="3" borderId="19" xfId="0" applyFont="1" applyFill="1" applyBorder="1"/>
    <xf numFmtId="166" fontId="122" fillId="3" borderId="35" xfId="0" applyNumberFormat="1" applyFont="1" applyFill="1" applyBorder="1" applyAlignment="1">
      <alignment horizontal="center"/>
    </xf>
    <xf numFmtId="0" fontId="125" fillId="3" borderId="14" xfId="0" applyFont="1" applyFill="1" applyBorder="1"/>
    <xf numFmtId="166" fontId="122" fillId="3" borderId="0" xfId="0" applyNumberFormat="1" applyFont="1" applyFill="1" applyAlignment="1">
      <alignment horizontal="center"/>
    </xf>
    <xf numFmtId="0" fontId="125" fillId="3" borderId="20" xfId="0" applyFont="1" applyFill="1" applyBorder="1"/>
    <xf numFmtId="166" fontId="122" fillId="3" borderId="15" xfId="0" applyNumberFormat="1" applyFont="1" applyFill="1" applyBorder="1" applyAlignment="1">
      <alignment horizontal="center"/>
    </xf>
    <xf numFmtId="167" fontId="201" fillId="0" borderId="0" xfId="2" applyNumberFormat="1" applyFont="1" applyAlignment="1">
      <alignment horizontal="center"/>
    </xf>
    <xf numFmtId="0" fontId="201" fillId="0" borderId="0" xfId="0" applyFont="1"/>
    <xf numFmtId="0" fontId="201" fillId="0" borderId="0" xfId="0" applyFont="1" applyAlignment="1">
      <alignment horizontal="left"/>
    </xf>
    <xf numFmtId="0" fontId="201" fillId="0" borderId="0" xfId="0" applyFont="1" applyAlignment="1">
      <alignment horizontal="center"/>
    </xf>
    <xf numFmtId="0" fontId="204" fillId="0" borderId="0" xfId="0" applyFont="1"/>
    <xf numFmtId="0" fontId="104" fillId="0" borderId="0" xfId="0" applyFont="1" applyAlignment="1">
      <alignment horizontal="center"/>
    </xf>
    <xf numFmtId="166" fontId="193" fillId="0" borderId="2" xfId="0" applyNumberFormat="1" applyFont="1" applyBorder="1" applyAlignment="1">
      <alignment horizontal="left"/>
    </xf>
    <xf numFmtId="166" fontId="188" fillId="35" borderId="31" xfId="0" applyNumberFormat="1" applyFont="1" applyFill="1" applyBorder="1" applyAlignment="1">
      <alignment horizontal="left"/>
    </xf>
    <xf numFmtId="166" fontId="188" fillId="35" borderId="2" xfId="0" applyNumberFormat="1" applyFont="1" applyFill="1" applyBorder="1" applyAlignment="1">
      <alignment horizontal="left"/>
    </xf>
    <xf numFmtId="166" fontId="188" fillId="35" borderId="7" xfId="0" applyNumberFormat="1" applyFont="1" applyFill="1" applyBorder="1" applyAlignment="1">
      <alignment horizontal="left"/>
    </xf>
    <xf numFmtId="9" fontId="193" fillId="0" borderId="2" xfId="2" applyFont="1" applyBorder="1" applyAlignment="1">
      <alignment horizontal="left"/>
    </xf>
    <xf numFmtId="166" fontId="192" fillId="29" borderId="2" xfId="0" applyNumberFormat="1" applyFont="1" applyFill="1" applyBorder="1" applyAlignment="1">
      <alignment horizontal="left"/>
    </xf>
    <xf numFmtId="166" fontId="192" fillId="30" borderId="2" xfId="0" applyNumberFormat="1" applyFont="1" applyFill="1" applyBorder="1" applyAlignment="1">
      <alignment horizontal="left"/>
    </xf>
    <xf numFmtId="166" fontId="192" fillId="30" borderId="7" xfId="0" applyNumberFormat="1" applyFont="1" applyFill="1" applyBorder="1" applyAlignment="1">
      <alignment horizontal="left"/>
    </xf>
    <xf numFmtId="166" fontId="188" fillId="40" borderId="31" xfId="0" applyNumberFormat="1" applyFont="1" applyFill="1" applyBorder="1" applyAlignment="1">
      <alignment horizontal="left"/>
    </xf>
    <xf numFmtId="166" fontId="188" fillId="40" borderId="2" xfId="0" applyNumberFormat="1" applyFont="1" applyFill="1" applyBorder="1" applyAlignment="1">
      <alignment horizontal="left"/>
    </xf>
    <xf numFmtId="166" fontId="188" fillId="40" borderId="7" xfId="0" applyNumberFormat="1" applyFont="1" applyFill="1" applyBorder="1" applyAlignment="1">
      <alignment horizontal="left"/>
    </xf>
    <xf numFmtId="166" fontId="188" fillId="2" borderId="31" xfId="0" applyNumberFormat="1" applyFont="1" applyFill="1" applyBorder="1" applyAlignment="1">
      <alignment horizontal="left"/>
    </xf>
    <xf numFmtId="166" fontId="188" fillId="2" borderId="2" xfId="0" applyNumberFormat="1" applyFont="1" applyFill="1" applyBorder="1" applyAlignment="1">
      <alignment horizontal="left"/>
    </xf>
    <xf numFmtId="166" fontId="188" fillId="2" borderId="7" xfId="0" applyNumberFormat="1" applyFont="1" applyFill="1" applyBorder="1" applyAlignment="1">
      <alignment horizontal="left"/>
    </xf>
    <xf numFmtId="166" fontId="193" fillId="0" borderId="0" xfId="0" applyNumberFormat="1" applyFont="1" applyAlignment="1">
      <alignment horizontal="left"/>
    </xf>
    <xf numFmtId="166" fontId="188" fillId="78" borderId="1" xfId="0" applyNumberFormat="1" applyFont="1" applyFill="1" applyBorder="1" applyAlignment="1">
      <alignment horizontal="left"/>
    </xf>
    <xf numFmtId="166" fontId="188" fillId="78" borderId="0" xfId="0" applyNumberFormat="1" applyFont="1" applyFill="1" applyAlignment="1">
      <alignment horizontal="left"/>
    </xf>
    <xf numFmtId="166" fontId="188" fillId="78" borderId="15" xfId="0" applyNumberFormat="1" applyFont="1" applyFill="1" applyBorder="1" applyAlignment="1">
      <alignment horizontal="left"/>
    </xf>
    <xf numFmtId="166" fontId="192" fillId="3" borderId="1" xfId="0" applyNumberFormat="1" applyFont="1" applyFill="1" applyBorder="1" applyAlignment="1">
      <alignment horizontal="left"/>
    </xf>
    <xf numFmtId="166" fontId="192" fillId="3" borderId="0" xfId="0" applyNumberFormat="1" applyFont="1" applyFill="1" applyAlignment="1">
      <alignment horizontal="left"/>
    </xf>
    <xf numFmtId="166" fontId="192" fillId="3" borderId="15" xfId="0" applyNumberFormat="1" applyFont="1" applyFill="1" applyBorder="1" applyAlignment="1">
      <alignment horizontal="left"/>
    </xf>
    <xf numFmtId="0" fontId="194" fillId="0" borderId="0" xfId="0" applyFont="1" applyAlignment="1">
      <alignment horizontal="left"/>
    </xf>
    <xf numFmtId="166" fontId="192" fillId="3" borderId="35" xfId="0" applyNumberFormat="1" applyFont="1" applyFill="1" applyBorder="1" applyAlignment="1">
      <alignment horizontal="left"/>
    </xf>
    <xf numFmtId="0" fontId="195" fillId="0" borderId="0" xfId="0" applyFont="1" applyAlignment="1">
      <alignment horizontal="left"/>
    </xf>
    <xf numFmtId="0" fontId="191" fillId="0" borderId="0" xfId="0" applyFont="1" applyAlignment="1">
      <alignment horizontal="left"/>
    </xf>
    <xf numFmtId="49" fontId="3" fillId="88" borderId="32" xfId="0" applyNumberFormat="1" applyFont="1" applyFill="1" applyBorder="1" applyAlignment="1">
      <alignment vertical="center"/>
    </xf>
    <xf numFmtId="0" fontId="3" fillId="88" borderId="31" xfId="0" applyFont="1" applyFill="1" applyBorder="1" applyAlignment="1">
      <alignment horizontal="center" vertical="center"/>
    </xf>
    <xf numFmtId="0" fontId="2" fillId="88" borderId="19" xfId="0" applyFont="1" applyFill="1" applyBorder="1"/>
    <xf numFmtId="168" fontId="3" fillId="88" borderId="32" xfId="0" applyNumberFormat="1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166" fontId="6" fillId="0" borderId="61" xfId="0" applyNumberFormat="1" applyFont="1" applyBorder="1" applyAlignment="1">
      <alignment horizontal="center" vertical="center" wrapText="1"/>
    </xf>
    <xf numFmtId="168" fontId="3" fillId="95" borderId="35" xfId="0" applyNumberFormat="1" applyFont="1" applyFill="1" applyBorder="1" applyAlignment="1">
      <alignment vertical="center"/>
    </xf>
    <xf numFmtId="178" fontId="205" fillId="0" borderId="62" xfId="0" applyNumberFormat="1" applyFont="1" applyBorder="1"/>
    <xf numFmtId="49" fontId="104" fillId="2" borderId="35" xfId="0" applyNumberFormat="1" applyFont="1" applyFill="1" applyBorder="1" applyAlignment="1">
      <alignment horizontal="center" vertical="center"/>
    </xf>
    <xf numFmtId="49" fontId="104" fillId="2" borderId="0" xfId="0" applyNumberFormat="1" applyFont="1" applyFill="1" applyAlignment="1">
      <alignment horizontal="center" vertical="center"/>
    </xf>
    <xf numFmtId="49" fontId="111" fillId="78" borderId="32" xfId="0" applyNumberFormat="1" applyFont="1" applyFill="1" applyBorder="1" applyAlignment="1">
      <alignment horizontal="center" vertical="center"/>
    </xf>
    <xf numFmtId="49" fontId="111" fillId="78" borderId="35" xfId="0" applyNumberFormat="1" applyFont="1" applyFill="1" applyBorder="1" applyAlignment="1">
      <alignment horizontal="center" vertical="center"/>
    </xf>
    <xf numFmtId="49" fontId="111" fillId="78" borderId="34" xfId="0" applyNumberFormat="1" applyFont="1" applyFill="1" applyBorder="1" applyAlignment="1">
      <alignment horizontal="center" vertical="center"/>
    </xf>
    <xf numFmtId="49" fontId="111" fillId="78" borderId="3" xfId="0" applyNumberFormat="1" applyFont="1" applyFill="1" applyBorder="1" applyAlignment="1">
      <alignment horizontal="center" vertical="center"/>
    </xf>
    <xf numFmtId="49" fontId="111" fillId="78" borderId="0" xfId="0" applyNumberFormat="1" applyFont="1" applyFill="1" applyAlignment="1">
      <alignment horizontal="center" vertical="center"/>
    </xf>
    <xf numFmtId="49" fontId="111" fillId="78" borderId="18" xfId="0" applyNumberFormat="1" applyFont="1" applyFill="1" applyBorder="1" applyAlignment="1">
      <alignment horizontal="center" vertical="center"/>
    </xf>
    <xf numFmtId="49" fontId="111" fillId="78" borderId="11" xfId="0" applyNumberFormat="1" applyFont="1" applyFill="1" applyBorder="1" applyAlignment="1">
      <alignment horizontal="center" vertical="center"/>
    </xf>
    <xf numFmtId="49" fontId="111" fillId="78" borderId="15" xfId="0" applyNumberFormat="1" applyFont="1" applyFill="1" applyBorder="1" applyAlignment="1">
      <alignment horizontal="center" vertical="center"/>
    </xf>
    <xf numFmtId="49" fontId="111" fillId="78" borderId="17" xfId="0" applyNumberFormat="1" applyFont="1" applyFill="1" applyBorder="1" applyAlignment="1">
      <alignment horizontal="center" vertical="center"/>
    </xf>
    <xf numFmtId="168" fontId="104" fillId="0" borderId="36" xfId="0" applyNumberFormat="1" applyFont="1" applyBorder="1" applyAlignment="1">
      <alignment horizontal="left" vertical="center"/>
    </xf>
    <xf numFmtId="168" fontId="104" fillId="0" borderId="3" xfId="0" applyNumberFormat="1" applyFont="1" applyBorder="1" applyAlignment="1">
      <alignment horizontal="left" vertical="center"/>
    </xf>
    <xf numFmtId="168" fontId="104" fillId="0" borderId="16" xfId="0" applyNumberFormat="1" applyFont="1" applyBorder="1" applyAlignment="1">
      <alignment horizontal="center" vertical="center"/>
    </xf>
    <xf numFmtId="168" fontId="104" fillId="0" borderId="49" xfId="0" applyNumberFormat="1" applyFont="1" applyBorder="1" applyAlignment="1">
      <alignment horizontal="center" vertical="center"/>
    </xf>
    <xf numFmtId="166" fontId="188" fillId="0" borderId="31" xfId="0" applyNumberFormat="1" applyFont="1" applyBorder="1" applyAlignment="1" applyProtection="1">
      <alignment horizontal="center" vertical="center"/>
      <protection locked="0"/>
    </xf>
    <xf numFmtId="166" fontId="188" fillId="0" borderId="2" xfId="0" applyNumberFormat="1" applyFont="1" applyBorder="1" applyAlignment="1" applyProtection="1">
      <alignment horizontal="center" vertical="center"/>
      <protection locked="0"/>
    </xf>
    <xf numFmtId="166" fontId="188" fillId="0" borderId="12" xfId="0" applyNumberFormat="1" applyFont="1" applyBorder="1" applyAlignment="1" applyProtection="1">
      <alignment horizontal="center" vertical="center"/>
      <protection locked="0"/>
    </xf>
    <xf numFmtId="43" fontId="188" fillId="0" borderId="31" xfId="0" applyNumberFormat="1" applyFont="1" applyBorder="1" applyAlignment="1" applyProtection="1">
      <alignment horizontal="left" vertical="center"/>
      <protection locked="0"/>
    </xf>
    <xf numFmtId="43" fontId="188" fillId="0" borderId="2" xfId="0" applyNumberFormat="1" applyFont="1" applyBorder="1" applyAlignment="1" applyProtection="1">
      <alignment horizontal="left" vertical="center"/>
      <protection locked="0"/>
    </xf>
    <xf numFmtId="49" fontId="122" fillId="3" borderId="35" xfId="0" applyNumberFormat="1" applyFont="1" applyFill="1" applyBorder="1" applyAlignment="1">
      <alignment horizontal="center" vertical="center"/>
    </xf>
    <xf numFmtId="49" fontId="122" fillId="3" borderId="34" xfId="0" applyNumberFormat="1" applyFont="1" applyFill="1" applyBorder="1" applyAlignment="1">
      <alignment horizontal="center" vertical="center"/>
    </xf>
    <xf numFmtId="49" fontId="122" fillId="3" borderId="0" xfId="0" applyNumberFormat="1" applyFont="1" applyFill="1" applyAlignment="1">
      <alignment horizontal="center" vertical="center"/>
    </xf>
    <xf numFmtId="49" fontId="122" fillId="3" borderId="49" xfId="0" applyNumberFormat="1" applyFont="1" applyFill="1" applyBorder="1" applyAlignment="1">
      <alignment horizontal="center" vertical="center"/>
    </xf>
    <xf numFmtId="49" fontId="104" fillId="40" borderId="35" xfId="0" applyNumberFormat="1" applyFont="1" applyFill="1" applyBorder="1" applyAlignment="1">
      <alignment horizontal="center" vertical="center"/>
    </xf>
    <xf numFmtId="49" fontId="104" fillId="40" borderId="0" xfId="0" applyNumberFormat="1" applyFont="1" applyFill="1" applyAlignment="1">
      <alignment horizontal="center" vertical="center"/>
    </xf>
    <xf numFmtId="49" fontId="125" fillId="30" borderId="0" xfId="0" applyNumberFormat="1" applyFont="1" applyFill="1" applyAlignment="1">
      <alignment horizontal="center" vertical="center"/>
    </xf>
    <xf numFmtId="49" fontId="125" fillId="32" borderId="35" xfId="0" applyNumberFormat="1" applyFont="1" applyFill="1" applyBorder="1" applyAlignment="1">
      <alignment horizontal="center" vertical="center"/>
    </xf>
    <xf numFmtId="49" fontId="125" fillId="32" borderId="0" xfId="0" applyNumberFormat="1" applyFont="1" applyFill="1" applyAlignment="1">
      <alignment horizontal="center" vertical="center"/>
    </xf>
    <xf numFmtId="166" fontId="192" fillId="2" borderId="31" xfId="0" applyNumberFormat="1" applyFont="1" applyFill="1" applyBorder="1" applyAlignment="1">
      <alignment horizontal="center" vertical="center"/>
    </xf>
    <xf numFmtId="166" fontId="192" fillId="2" borderId="2" xfId="0" applyNumberFormat="1" applyFont="1" applyFill="1" applyBorder="1" applyAlignment="1">
      <alignment horizontal="center" vertical="center"/>
    </xf>
    <xf numFmtId="166" fontId="192" fillId="2" borderId="7" xfId="0" applyNumberFormat="1" applyFont="1" applyFill="1" applyBorder="1" applyAlignment="1">
      <alignment horizontal="center" vertical="center"/>
    </xf>
    <xf numFmtId="168" fontId="104" fillId="39" borderId="36" xfId="0" applyNumberFormat="1" applyFont="1" applyFill="1" applyBorder="1" applyAlignment="1">
      <alignment horizontal="left" vertical="center"/>
    </xf>
    <xf numFmtId="168" fontId="104" fillId="39" borderId="3" xfId="0" applyNumberFormat="1" applyFont="1" applyFill="1" applyBorder="1" applyAlignment="1">
      <alignment horizontal="left" vertical="center"/>
    </xf>
    <xf numFmtId="168" fontId="104" fillId="39" borderId="16" xfId="0" applyNumberFormat="1" applyFont="1" applyFill="1" applyBorder="1" applyAlignment="1">
      <alignment horizontal="center" vertical="center"/>
    </xf>
    <xf numFmtId="168" fontId="104" fillId="39" borderId="49" xfId="0" applyNumberFormat="1" applyFont="1" applyFill="1" applyBorder="1" applyAlignment="1">
      <alignment horizontal="center" vertical="center"/>
    </xf>
    <xf numFmtId="49" fontId="125" fillId="29" borderId="35" xfId="0" applyNumberFormat="1" applyFont="1" applyFill="1" applyBorder="1" applyAlignment="1">
      <alignment horizontal="center" vertical="center"/>
    </xf>
    <xf numFmtId="49" fontId="125" fillId="29" borderId="0" xfId="0" applyNumberFormat="1" applyFont="1" applyFill="1" applyAlignment="1">
      <alignment horizontal="center" vertical="center"/>
    </xf>
    <xf numFmtId="49" fontId="125" fillId="28" borderId="35" xfId="0" applyNumberFormat="1" applyFont="1" applyFill="1" applyBorder="1" applyAlignment="1">
      <alignment horizontal="center" vertical="center"/>
    </xf>
    <xf numFmtId="49" fontId="125" fillId="28" borderId="0" xfId="0" applyNumberFormat="1" applyFont="1" applyFill="1" applyAlignment="1">
      <alignment horizontal="center" vertical="center"/>
    </xf>
    <xf numFmtId="166" fontId="192" fillId="94" borderId="2" xfId="0" applyNumberFormat="1" applyFont="1" applyFill="1" applyBorder="1" applyAlignment="1">
      <alignment horizontal="center" vertical="center"/>
    </xf>
    <xf numFmtId="49" fontId="104" fillId="34" borderId="35" xfId="0" applyNumberFormat="1" applyFont="1" applyFill="1" applyBorder="1" applyAlignment="1">
      <alignment horizontal="center" vertical="center"/>
    </xf>
    <xf numFmtId="49" fontId="104" fillId="34" borderId="0" xfId="0" applyNumberFormat="1" applyFont="1" applyFill="1" applyAlignment="1">
      <alignment horizontal="center" vertical="center"/>
    </xf>
    <xf numFmtId="166" fontId="188" fillId="35" borderId="31" xfId="0" applyNumberFormat="1" applyFont="1" applyFill="1" applyBorder="1" applyAlignment="1">
      <alignment horizontal="center" vertical="center"/>
    </xf>
    <xf numFmtId="166" fontId="188" fillId="35" borderId="2" xfId="0" applyNumberFormat="1" applyFont="1" applyFill="1" applyBorder="1" applyAlignment="1">
      <alignment horizontal="center" vertical="center"/>
    </xf>
    <xf numFmtId="166" fontId="188" fillId="35" borderId="7" xfId="0" applyNumberFormat="1" applyFont="1" applyFill="1" applyBorder="1" applyAlignment="1">
      <alignment horizontal="center" vertical="center"/>
    </xf>
    <xf numFmtId="43" fontId="188" fillId="0" borderId="31" xfId="0" quotePrefix="1" applyNumberFormat="1" applyFont="1" applyBorder="1" applyAlignment="1" applyProtection="1">
      <alignment horizontal="left" vertical="center"/>
      <protection locked="0"/>
    </xf>
    <xf numFmtId="49" fontId="125" fillId="33" borderId="35" xfId="0" applyNumberFormat="1" applyFont="1" applyFill="1" applyBorder="1" applyAlignment="1">
      <alignment horizontal="center" vertical="center"/>
    </xf>
    <xf numFmtId="49" fontId="125" fillId="33" borderId="0" xfId="0" applyNumberFormat="1" applyFont="1" applyFill="1" applyAlignment="1">
      <alignment horizontal="center" vertical="center"/>
    </xf>
    <xf numFmtId="166" fontId="192" fillId="90" borderId="12" xfId="0" applyNumberFormat="1" applyFont="1" applyFill="1" applyBorder="1" applyAlignment="1">
      <alignment horizontal="center" vertical="center"/>
    </xf>
    <xf numFmtId="166" fontId="192" fillId="90" borderId="2" xfId="0" applyNumberFormat="1" applyFont="1" applyFill="1" applyBorder="1" applyAlignment="1">
      <alignment horizontal="center" vertical="center"/>
    </xf>
    <xf numFmtId="166" fontId="192" fillId="90" borderId="12" xfId="0" applyNumberFormat="1" applyFont="1" applyFill="1" applyBorder="1" applyAlignment="1">
      <alignment horizontal="left" vertical="center"/>
    </xf>
    <xf numFmtId="166" fontId="192" fillId="90" borderId="2" xfId="0" applyNumberFormat="1" applyFont="1" applyFill="1" applyBorder="1" applyAlignment="1">
      <alignment horizontal="left" vertical="center"/>
    </xf>
    <xf numFmtId="166" fontId="192" fillId="94" borderId="2" xfId="0" applyNumberFormat="1" applyFont="1" applyFill="1" applyBorder="1" applyAlignment="1">
      <alignment horizontal="left" vertical="center"/>
    </xf>
    <xf numFmtId="166" fontId="192" fillId="2" borderId="31" xfId="0" applyNumberFormat="1" applyFont="1" applyFill="1" applyBorder="1" applyAlignment="1">
      <alignment horizontal="left" vertical="center"/>
    </xf>
    <xf numFmtId="166" fontId="192" fillId="2" borderId="2" xfId="0" applyNumberFormat="1" applyFont="1" applyFill="1" applyBorder="1" applyAlignment="1">
      <alignment horizontal="left" vertical="center"/>
    </xf>
    <xf numFmtId="166" fontId="192" fillId="2" borderId="7" xfId="0" applyNumberFormat="1" applyFont="1" applyFill="1" applyBorder="1" applyAlignment="1">
      <alignment horizontal="left" vertical="center"/>
    </xf>
    <xf numFmtId="43" fontId="188" fillId="0" borderId="7" xfId="0" applyNumberFormat="1" applyFont="1" applyBorder="1" applyAlignment="1" applyProtection="1">
      <alignment horizontal="left" vertical="center"/>
      <protection locked="0"/>
    </xf>
    <xf numFmtId="0" fontId="191" fillId="0" borderId="9" xfId="0" applyFont="1" applyBorder="1" applyAlignment="1">
      <alignment horizontal="center" vertical="center" wrapText="1"/>
    </xf>
    <xf numFmtId="0" fontId="191" fillId="0" borderId="58" xfId="0" applyFont="1" applyBorder="1" applyAlignment="1">
      <alignment horizontal="center" vertical="center" wrapText="1"/>
    </xf>
    <xf numFmtId="166" fontId="188" fillId="0" borderId="7" xfId="0" applyNumberFormat="1" applyFont="1" applyBorder="1" applyAlignment="1" applyProtection="1">
      <alignment horizontal="center" vertical="center"/>
      <protection locked="0"/>
    </xf>
    <xf numFmtId="166" fontId="188" fillId="0" borderId="57" xfId="0" applyNumberFormat="1" applyFont="1" applyBorder="1" applyAlignment="1" applyProtection="1">
      <alignment horizontal="center" vertical="center"/>
      <protection locked="0"/>
    </xf>
    <xf numFmtId="0" fontId="173" fillId="84" borderId="50" xfId="0" applyFont="1" applyFill="1" applyBorder="1" applyAlignment="1" applyProtection="1">
      <alignment horizontal="center" vertical="center" wrapText="1"/>
      <protection locked="0"/>
    </xf>
    <xf numFmtId="0" fontId="100" fillId="84" borderId="50" xfId="0" applyFont="1" applyFill="1" applyBorder="1" applyAlignment="1" applyProtection="1">
      <alignment horizontal="center" vertical="center"/>
      <protection locked="0"/>
    </xf>
    <xf numFmtId="0" fontId="173" fillId="85" borderId="50" xfId="0" applyFont="1" applyFill="1" applyBorder="1" applyAlignment="1" applyProtection="1">
      <alignment horizontal="center" wrapText="1"/>
      <protection locked="0"/>
    </xf>
    <xf numFmtId="0" fontId="173" fillId="85" borderId="50" xfId="0" applyFont="1" applyFill="1" applyBorder="1" applyAlignment="1" applyProtection="1">
      <alignment horizontal="center"/>
      <protection locked="0"/>
    </xf>
    <xf numFmtId="0" fontId="182" fillId="81" borderId="50" xfId="0" applyFont="1" applyFill="1" applyBorder="1" applyAlignment="1" applyProtection="1">
      <alignment horizontal="center" wrapText="1"/>
      <protection locked="0"/>
    </xf>
    <xf numFmtId="0" fontId="182" fillId="81" borderId="50" xfId="0" applyFont="1" applyFill="1" applyBorder="1" applyAlignment="1" applyProtection="1">
      <alignment horizontal="center"/>
      <protection locked="0"/>
    </xf>
    <xf numFmtId="0" fontId="173" fillId="86" borderId="50" xfId="0" applyFont="1" applyFill="1" applyBorder="1" applyAlignment="1" applyProtection="1">
      <alignment horizontal="center" wrapText="1"/>
      <protection locked="0"/>
    </xf>
    <xf numFmtId="0" fontId="173" fillId="86" borderId="50" xfId="0" applyFont="1" applyFill="1" applyBorder="1" applyAlignment="1" applyProtection="1">
      <alignment horizontal="center"/>
      <protection locked="0"/>
    </xf>
    <xf numFmtId="0" fontId="182" fillId="87" borderId="50" xfId="0" applyFont="1" applyFill="1" applyBorder="1" applyAlignment="1" applyProtection="1">
      <alignment horizontal="center" vertical="center" wrapText="1"/>
      <protection locked="0"/>
    </xf>
    <xf numFmtId="0" fontId="182" fillId="87" borderId="50" xfId="0" applyFont="1" applyFill="1" applyBorder="1" applyAlignment="1" applyProtection="1">
      <alignment horizontal="center" vertical="center"/>
      <protection locked="0"/>
    </xf>
    <xf numFmtId="0" fontId="125" fillId="82" borderId="50" xfId="0" applyFont="1" applyFill="1" applyBorder="1" applyAlignment="1" applyProtection="1">
      <alignment horizontal="center" vertical="center" wrapText="1"/>
      <protection locked="0"/>
    </xf>
    <xf numFmtId="0" fontId="125" fillId="82" borderId="50" xfId="0" applyFont="1" applyFill="1" applyBorder="1" applyAlignment="1" applyProtection="1">
      <alignment horizontal="center" vertical="center"/>
      <protection locked="0"/>
    </xf>
    <xf numFmtId="0" fontId="168" fillId="38" borderId="50" xfId="0" applyFont="1" applyFill="1" applyBorder="1" applyAlignment="1" applyProtection="1">
      <alignment horizontal="center" vertical="center" wrapText="1"/>
      <protection locked="0"/>
    </xf>
    <xf numFmtId="0" fontId="170" fillId="0" borderId="54" xfId="0" applyFont="1" applyBorder="1" applyAlignment="1" applyProtection="1">
      <alignment horizontal="left" vertical="center"/>
      <protection locked="0"/>
    </xf>
    <xf numFmtId="0" fontId="170" fillId="0" borderId="55" xfId="0" applyFont="1" applyBorder="1" applyAlignment="1" applyProtection="1">
      <alignment horizontal="left" vertical="center"/>
      <protection locked="0"/>
    </xf>
    <xf numFmtId="0" fontId="170" fillId="0" borderId="56" xfId="0" applyFont="1" applyBorder="1" applyAlignment="1" applyProtection="1">
      <alignment horizontal="left" vertical="center"/>
      <protection locked="0"/>
    </xf>
    <xf numFmtId="0" fontId="176" fillId="83" borderId="50" xfId="0" applyFont="1" applyFill="1" applyBorder="1" applyAlignment="1" applyProtection="1">
      <alignment horizontal="center" vertical="center" wrapText="1"/>
      <protection locked="0"/>
    </xf>
    <xf numFmtId="0" fontId="3" fillId="88" borderId="31" xfId="0" quotePrefix="1" applyFont="1" applyFill="1" applyBorder="1" applyAlignment="1">
      <alignment horizontal="center" vertical="center"/>
    </xf>
    <xf numFmtId="0" fontId="3" fillId="88" borderId="30" xfId="0" applyFont="1" applyFill="1" applyBorder="1" applyAlignment="1">
      <alignment horizontal="center" vertical="center"/>
    </xf>
    <xf numFmtId="168" fontId="3" fillId="88" borderId="30" xfId="0" applyNumberFormat="1" applyFont="1" applyFill="1" applyBorder="1" applyAlignment="1">
      <alignment vertical="center"/>
    </xf>
    <xf numFmtId="0" fontId="0" fillId="88" borderId="30" xfId="0" applyFill="1" applyBorder="1"/>
    <xf numFmtId="0" fontId="0" fillId="0" borderId="30" xfId="0" applyBorder="1"/>
    <xf numFmtId="0" fontId="3" fillId="88" borderId="30" xfId="0" quotePrefix="1" applyFont="1" applyFill="1" applyBorder="1" applyAlignment="1">
      <alignment horizontal="center" vertical="center"/>
    </xf>
    <xf numFmtId="0" fontId="6" fillId="96" borderId="63" xfId="0" applyFont="1" applyFill="1" applyBorder="1" applyAlignment="1">
      <alignment horizontal="center" vertical="center" wrapText="1"/>
    </xf>
    <xf numFmtId="0" fontId="7" fillId="96" borderId="64" xfId="0" applyFont="1" applyFill="1" applyBorder="1" applyAlignment="1">
      <alignment horizontal="center" vertical="center" wrapText="1"/>
    </xf>
    <xf numFmtId="0" fontId="6" fillId="96" borderId="64" xfId="0" applyFont="1" applyFill="1" applyBorder="1" applyAlignment="1">
      <alignment horizontal="center" vertical="center" wrapText="1"/>
    </xf>
    <xf numFmtId="0" fontId="0" fillId="97" borderId="64" xfId="0" applyFill="1" applyBorder="1"/>
    <xf numFmtId="17" fontId="0" fillId="98" borderId="64" xfId="0" applyNumberFormat="1" applyFill="1" applyBorder="1"/>
    <xf numFmtId="17" fontId="0" fillId="98" borderId="65" xfId="0" applyNumberFormat="1" applyFill="1" applyBorder="1"/>
    <xf numFmtId="49" fontId="3" fillId="88" borderId="66" xfId="0" applyNumberFormat="1" applyFont="1" applyFill="1" applyBorder="1" applyAlignment="1">
      <alignment vertical="center"/>
    </xf>
    <xf numFmtId="0" fontId="0" fillId="0" borderId="67" xfId="0" applyBorder="1"/>
    <xf numFmtId="49" fontId="3" fillId="88" borderId="68" xfId="0" applyNumberFormat="1" applyFont="1" applyFill="1" applyBorder="1" applyAlignment="1">
      <alignment vertical="center"/>
    </xf>
    <xf numFmtId="0" fontId="3" fillId="88" borderId="69" xfId="0" applyFont="1" applyFill="1" applyBorder="1" applyAlignment="1">
      <alignment horizontal="center" vertical="center"/>
    </xf>
    <xf numFmtId="168" fontId="3" fillId="88" borderId="69" xfId="0" applyNumberFormat="1" applyFont="1" applyFill="1" applyBorder="1" applyAlignment="1">
      <alignment vertical="center"/>
    </xf>
    <xf numFmtId="0" fontId="0" fillId="88" borderId="69" xfId="0" applyFill="1" applyBorder="1"/>
    <xf numFmtId="0" fontId="0" fillId="0" borderId="69" xfId="0" applyBorder="1"/>
    <xf numFmtId="0" fontId="0" fillId="0" borderId="70" xfId="0" applyBorder="1"/>
    <xf numFmtId="0" fontId="207" fillId="88" borderId="30" xfId="0" applyFont="1" applyFill="1" applyBorder="1"/>
    <xf numFmtId="168" fontId="3" fillId="88" borderId="35" xfId="0" applyNumberFormat="1" applyFont="1" applyFill="1" applyBorder="1" applyAlignment="1">
      <alignment vertical="center"/>
    </xf>
    <xf numFmtId="0" fontId="3" fillId="88" borderId="2" xfId="0" quotePrefix="1" applyFont="1" applyFill="1" applyBorder="1" applyAlignment="1">
      <alignment horizontal="center" vertical="center"/>
    </xf>
  </cellXfs>
  <cellStyles count="1107">
    <cellStyle name="%20 - Vurgu1" xfId="6" xr:uid="{00000000-0005-0000-0000-000000000000}"/>
    <cellStyle name="%20 - Vurgu1 2" xfId="432" xr:uid="{00000000-0005-0000-0000-000001000000}"/>
    <cellStyle name="%20 - Vurgu2" xfId="7" xr:uid="{00000000-0005-0000-0000-000002000000}"/>
    <cellStyle name="%20 - Vurgu2 2" xfId="433" xr:uid="{00000000-0005-0000-0000-000003000000}"/>
    <cellStyle name="%20 - Vurgu3" xfId="8" xr:uid="{00000000-0005-0000-0000-000004000000}"/>
    <cellStyle name="%20 - Vurgu3 2" xfId="434" xr:uid="{00000000-0005-0000-0000-000005000000}"/>
    <cellStyle name="%20 - Vurgu4" xfId="9" xr:uid="{00000000-0005-0000-0000-000006000000}"/>
    <cellStyle name="%20 - Vurgu4 2" xfId="435" xr:uid="{00000000-0005-0000-0000-000007000000}"/>
    <cellStyle name="%20 - Vurgu5" xfId="10" xr:uid="{00000000-0005-0000-0000-000008000000}"/>
    <cellStyle name="%20 - Vurgu5 2" xfId="436" xr:uid="{00000000-0005-0000-0000-000009000000}"/>
    <cellStyle name="%20 - Vurgu6" xfId="11" xr:uid="{00000000-0005-0000-0000-00000A000000}"/>
    <cellStyle name="%20 - Vurgu6 2" xfId="437" xr:uid="{00000000-0005-0000-0000-00000B000000}"/>
    <cellStyle name="%40 - Vurgu1" xfId="12" xr:uid="{00000000-0005-0000-0000-00000C000000}"/>
    <cellStyle name="%40 - Vurgu1 2" xfId="438" xr:uid="{00000000-0005-0000-0000-00000D000000}"/>
    <cellStyle name="%40 - Vurgu2" xfId="13" xr:uid="{00000000-0005-0000-0000-00000E000000}"/>
    <cellStyle name="%40 - Vurgu2 2" xfId="439" xr:uid="{00000000-0005-0000-0000-00000F000000}"/>
    <cellStyle name="%40 - Vurgu3" xfId="14" xr:uid="{00000000-0005-0000-0000-000010000000}"/>
    <cellStyle name="%40 - Vurgu3 2" xfId="440" xr:uid="{00000000-0005-0000-0000-000011000000}"/>
    <cellStyle name="%40 - Vurgu4" xfId="15" xr:uid="{00000000-0005-0000-0000-000012000000}"/>
    <cellStyle name="%40 - Vurgu4 2" xfId="441" xr:uid="{00000000-0005-0000-0000-000013000000}"/>
    <cellStyle name="%40 - Vurgu5" xfId="16" xr:uid="{00000000-0005-0000-0000-000014000000}"/>
    <cellStyle name="%40 - Vurgu5 2" xfId="442" xr:uid="{00000000-0005-0000-0000-000015000000}"/>
    <cellStyle name="%40 - Vurgu6" xfId="17" xr:uid="{00000000-0005-0000-0000-000016000000}"/>
    <cellStyle name="%40 - Vurgu6 2" xfId="443" xr:uid="{00000000-0005-0000-0000-000017000000}"/>
    <cellStyle name="%60 - Vurgu1" xfId="18" xr:uid="{00000000-0005-0000-0000-000018000000}"/>
    <cellStyle name="%60 - Vurgu1 2" xfId="444" xr:uid="{00000000-0005-0000-0000-000019000000}"/>
    <cellStyle name="%60 - Vurgu2" xfId="19" xr:uid="{00000000-0005-0000-0000-00001A000000}"/>
    <cellStyle name="%60 - Vurgu2 2" xfId="445" xr:uid="{00000000-0005-0000-0000-00001B000000}"/>
    <cellStyle name="%60 - Vurgu3" xfId="20" xr:uid="{00000000-0005-0000-0000-00001C000000}"/>
    <cellStyle name="%60 - Vurgu3 2" xfId="446" xr:uid="{00000000-0005-0000-0000-00001D000000}"/>
    <cellStyle name="%60 - Vurgu4" xfId="21" xr:uid="{00000000-0005-0000-0000-00001E000000}"/>
    <cellStyle name="%60 - Vurgu4 2" xfId="447" xr:uid="{00000000-0005-0000-0000-00001F000000}"/>
    <cellStyle name="%60 - Vurgu5" xfId="22" xr:uid="{00000000-0005-0000-0000-000020000000}"/>
    <cellStyle name="%60 - Vurgu5 2" xfId="448" xr:uid="{00000000-0005-0000-0000-000021000000}"/>
    <cellStyle name="%60 - Vurgu6" xfId="23" xr:uid="{00000000-0005-0000-0000-000022000000}"/>
    <cellStyle name="%60 - Vurgu6 2" xfId="449" xr:uid="{00000000-0005-0000-0000-000023000000}"/>
    <cellStyle name="20 % - Accent1 2" xfId="450" xr:uid="{00000000-0005-0000-0000-000024000000}"/>
    <cellStyle name="20 % - Accent1 2 2" xfId="451" xr:uid="{00000000-0005-0000-0000-000025000000}"/>
    <cellStyle name="20 % - Accent2 2" xfId="452" xr:uid="{00000000-0005-0000-0000-000026000000}"/>
    <cellStyle name="20 % - Accent2 2 2" xfId="453" xr:uid="{00000000-0005-0000-0000-000027000000}"/>
    <cellStyle name="20 % - Accent3 2" xfId="454" xr:uid="{00000000-0005-0000-0000-000028000000}"/>
    <cellStyle name="20 % - Accent3 2 2" xfId="455" xr:uid="{00000000-0005-0000-0000-000029000000}"/>
    <cellStyle name="20 % - Accent4 2" xfId="456" xr:uid="{00000000-0005-0000-0000-00002A000000}"/>
    <cellStyle name="20 % - Accent4 2 2" xfId="457" xr:uid="{00000000-0005-0000-0000-00002B000000}"/>
    <cellStyle name="20 % - Accent5 2" xfId="458" xr:uid="{00000000-0005-0000-0000-00002C000000}"/>
    <cellStyle name="20 % - Accent5 2 2" xfId="459" xr:uid="{00000000-0005-0000-0000-00002D000000}"/>
    <cellStyle name="20 % - Accent6 2" xfId="460" xr:uid="{00000000-0005-0000-0000-00002E000000}"/>
    <cellStyle name="20 % - Accent6 2 2" xfId="461" xr:uid="{00000000-0005-0000-0000-00002F000000}"/>
    <cellStyle name="20% - Accent1" xfId="24" xr:uid="{00000000-0005-0000-0000-000030000000}"/>
    <cellStyle name="20% - Accent1 2" xfId="25" xr:uid="{00000000-0005-0000-0000-000031000000}"/>
    <cellStyle name="20% - Accent1 2 2" xfId="462" xr:uid="{00000000-0005-0000-0000-000032000000}"/>
    <cellStyle name="20% - Accent1 3" xfId="463" xr:uid="{00000000-0005-0000-0000-000033000000}"/>
    <cellStyle name="20% - Accent1 4" xfId="464" xr:uid="{00000000-0005-0000-0000-000034000000}"/>
    <cellStyle name="20% - Accent1 4 2" xfId="465" xr:uid="{00000000-0005-0000-0000-000035000000}"/>
    <cellStyle name="20% - Accent1 5" xfId="466" xr:uid="{00000000-0005-0000-0000-000036000000}"/>
    <cellStyle name="20% - Accent2" xfId="26" xr:uid="{00000000-0005-0000-0000-000037000000}"/>
    <cellStyle name="20% - Accent2 2" xfId="27" xr:uid="{00000000-0005-0000-0000-000038000000}"/>
    <cellStyle name="20% - Accent2 2 2" xfId="467" xr:uid="{00000000-0005-0000-0000-000039000000}"/>
    <cellStyle name="20% - Accent2 3" xfId="468" xr:uid="{00000000-0005-0000-0000-00003A000000}"/>
    <cellStyle name="20% - Accent2 4" xfId="469" xr:uid="{00000000-0005-0000-0000-00003B000000}"/>
    <cellStyle name="20% - Accent2 4 2" xfId="470" xr:uid="{00000000-0005-0000-0000-00003C000000}"/>
    <cellStyle name="20% - Accent2 5" xfId="471" xr:uid="{00000000-0005-0000-0000-00003D000000}"/>
    <cellStyle name="20% - Accent3" xfId="28" xr:uid="{00000000-0005-0000-0000-00003E000000}"/>
    <cellStyle name="20% - Accent3 2" xfId="29" xr:uid="{00000000-0005-0000-0000-00003F000000}"/>
    <cellStyle name="20% - Accent3 2 2" xfId="472" xr:uid="{00000000-0005-0000-0000-000040000000}"/>
    <cellStyle name="20% - Accent3 3" xfId="473" xr:uid="{00000000-0005-0000-0000-000041000000}"/>
    <cellStyle name="20% - Accent3 4" xfId="474" xr:uid="{00000000-0005-0000-0000-000042000000}"/>
    <cellStyle name="20% - Accent3 4 2" xfId="475" xr:uid="{00000000-0005-0000-0000-000043000000}"/>
    <cellStyle name="20% - Accent3 5" xfId="476" xr:uid="{00000000-0005-0000-0000-000044000000}"/>
    <cellStyle name="20% - Accent4" xfId="30" xr:uid="{00000000-0005-0000-0000-000045000000}"/>
    <cellStyle name="20% - Accent4 2" xfId="31" xr:uid="{00000000-0005-0000-0000-000046000000}"/>
    <cellStyle name="20% - Accent4 2 2" xfId="477" xr:uid="{00000000-0005-0000-0000-000047000000}"/>
    <cellStyle name="20% - Accent4 3" xfId="478" xr:uid="{00000000-0005-0000-0000-000048000000}"/>
    <cellStyle name="20% - Accent4 4" xfId="479" xr:uid="{00000000-0005-0000-0000-000049000000}"/>
    <cellStyle name="20% - Accent4 4 2" xfId="480" xr:uid="{00000000-0005-0000-0000-00004A000000}"/>
    <cellStyle name="20% - Accent4 5" xfId="481" xr:uid="{00000000-0005-0000-0000-00004B000000}"/>
    <cellStyle name="20% - Accent5" xfId="32" xr:uid="{00000000-0005-0000-0000-00004C000000}"/>
    <cellStyle name="20% - Accent5 2" xfId="33" xr:uid="{00000000-0005-0000-0000-00004D000000}"/>
    <cellStyle name="20% - Accent5 2 2" xfId="482" xr:uid="{00000000-0005-0000-0000-00004E000000}"/>
    <cellStyle name="20% - Accent5 3" xfId="483" xr:uid="{00000000-0005-0000-0000-00004F000000}"/>
    <cellStyle name="20% - Accent5 4" xfId="484" xr:uid="{00000000-0005-0000-0000-000050000000}"/>
    <cellStyle name="20% - Accent5 4 2" xfId="485" xr:uid="{00000000-0005-0000-0000-000051000000}"/>
    <cellStyle name="20% - Accent5 5" xfId="486" xr:uid="{00000000-0005-0000-0000-000052000000}"/>
    <cellStyle name="20% - Accent6" xfId="34" xr:uid="{00000000-0005-0000-0000-000053000000}"/>
    <cellStyle name="20% - Accent6 2" xfId="35" xr:uid="{00000000-0005-0000-0000-000054000000}"/>
    <cellStyle name="20% - Accent6 2 2" xfId="487" xr:uid="{00000000-0005-0000-0000-000055000000}"/>
    <cellStyle name="20% - Accent6 3" xfId="488" xr:uid="{00000000-0005-0000-0000-000056000000}"/>
    <cellStyle name="20% - Accent6 4" xfId="489" xr:uid="{00000000-0005-0000-0000-000057000000}"/>
    <cellStyle name="20% - Accent6 4 2" xfId="490" xr:uid="{00000000-0005-0000-0000-000058000000}"/>
    <cellStyle name="20% - Accent6 5" xfId="491" xr:uid="{00000000-0005-0000-0000-000059000000}"/>
    <cellStyle name="20% - akcent 1" xfId="36" xr:uid="{00000000-0005-0000-0000-00005A000000}"/>
    <cellStyle name="20% - akcent 1 2" xfId="492" xr:uid="{00000000-0005-0000-0000-00005B000000}"/>
    <cellStyle name="20% - akcent 2" xfId="37" xr:uid="{00000000-0005-0000-0000-00005C000000}"/>
    <cellStyle name="20% - akcent 2 2" xfId="493" xr:uid="{00000000-0005-0000-0000-00005D000000}"/>
    <cellStyle name="20% - akcent 3" xfId="38" xr:uid="{00000000-0005-0000-0000-00005E000000}"/>
    <cellStyle name="20% - akcent 3 2" xfId="494" xr:uid="{00000000-0005-0000-0000-00005F000000}"/>
    <cellStyle name="20% - akcent 4" xfId="39" xr:uid="{00000000-0005-0000-0000-000060000000}"/>
    <cellStyle name="20% - akcent 4 2" xfId="495" xr:uid="{00000000-0005-0000-0000-000061000000}"/>
    <cellStyle name="20% - akcent 5" xfId="40" xr:uid="{00000000-0005-0000-0000-000062000000}"/>
    <cellStyle name="20% - akcent 5 2" xfId="496" xr:uid="{00000000-0005-0000-0000-000063000000}"/>
    <cellStyle name="20% - akcent 6" xfId="41" xr:uid="{00000000-0005-0000-0000-000064000000}"/>
    <cellStyle name="20% - akcent 6 2" xfId="497" xr:uid="{00000000-0005-0000-0000-000065000000}"/>
    <cellStyle name="20% - Colore 1" xfId="42" xr:uid="{00000000-0005-0000-0000-000066000000}"/>
    <cellStyle name="20% - Colore 2" xfId="43" xr:uid="{00000000-0005-0000-0000-000067000000}"/>
    <cellStyle name="20% - Colore 3" xfId="44" xr:uid="{00000000-0005-0000-0000-000068000000}"/>
    <cellStyle name="20% - Colore 4" xfId="45" xr:uid="{00000000-0005-0000-0000-000069000000}"/>
    <cellStyle name="20% - Colore 5" xfId="46" xr:uid="{00000000-0005-0000-0000-00006A000000}"/>
    <cellStyle name="20% - Colore 6" xfId="47" xr:uid="{00000000-0005-0000-0000-00006B000000}"/>
    <cellStyle name="20% - Cor1" xfId="48" xr:uid="{00000000-0005-0000-0000-00006C000000}"/>
    <cellStyle name="20% - Cor2" xfId="49" xr:uid="{00000000-0005-0000-0000-00006D000000}"/>
    <cellStyle name="20% - Cor3" xfId="50" xr:uid="{00000000-0005-0000-0000-00006E000000}"/>
    <cellStyle name="20% - Cor4" xfId="51" xr:uid="{00000000-0005-0000-0000-00006F000000}"/>
    <cellStyle name="20% - Cor5" xfId="52" xr:uid="{00000000-0005-0000-0000-000070000000}"/>
    <cellStyle name="20% - Cor6" xfId="53" xr:uid="{00000000-0005-0000-0000-000071000000}"/>
    <cellStyle name="20% - Énfasis1" xfId="54" xr:uid="{00000000-0005-0000-0000-000072000000}"/>
    <cellStyle name="20% - Énfasis1 2" xfId="1014" xr:uid="{00000000-0005-0000-0000-000073000000}"/>
    <cellStyle name="20% - Énfasis2" xfId="55" xr:uid="{00000000-0005-0000-0000-000074000000}"/>
    <cellStyle name="20% - Énfasis2 2" xfId="1015" xr:uid="{00000000-0005-0000-0000-000075000000}"/>
    <cellStyle name="20% - Énfasis3" xfId="56" xr:uid="{00000000-0005-0000-0000-000076000000}"/>
    <cellStyle name="20% - Énfasis3 2" xfId="1016" xr:uid="{00000000-0005-0000-0000-000077000000}"/>
    <cellStyle name="20% - Énfasis4" xfId="57" xr:uid="{00000000-0005-0000-0000-000078000000}"/>
    <cellStyle name="20% - Énfasis4 2" xfId="1017" xr:uid="{00000000-0005-0000-0000-000079000000}"/>
    <cellStyle name="20% - Énfasis5" xfId="58" xr:uid="{00000000-0005-0000-0000-00007A000000}"/>
    <cellStyle name="20% - Énfasis5 2" xfId="1018" xr:uid="{00000000-0005-0000-0000-00007B000000}"/>
    <cellStyle name="20% - Énfasis6" xfId="59" xr:uid="{00000000-0005-0000-0000-00007C000000}"/>
    <cellStyle name="20% - Énfasis6 2" xfId="1019" xr:uid="{00000000-0005-0000-0000-00007D000000}"/>
    <cellStyle name="20% - تمييز1" xfId="60" xr:uid="{00000000-0005-0000-0000-00007E000000}"/>
    <cellStyle name="20% - تمييز2" xfId="61" xr:uid="{00000000-0005-0000-0000-00007F000000}"/>
    <cellStyle name="20% - تمييز3" xfId="62" xr:uid="{00000000-0005-0000-0000-000080000000}"/>
    <cellStyle name="20% - تمييز4" xfId="63" xr:uid="{00000000-0005-0000-0000-000081000000}"/>
    <cellStyle name="20% - تمييز5" xfId="64" xr:uid="{00000000-0005-0000-0000-000082000000}"/>
    <cellStyle name="20% - تمييز6" xfId="65" xr:uid="{00000000-0005-0000-0000-000083000000}"/>
    <cellStyle name="20% - ส่วนที่ถูกเน้น1" xfId="66" xr:uid="{00000000-0005-0000-0000-000084000000}"/>
    <cellStyle name="20% - ส่วนที่ถูกเน้น1 2" xfId="498" xr:uid="{00000000-0005-0000-0000-000085000000}"/>
    <cellStyle name="20% - ส่วนที่ถูกเน้น2" xfId="67" xr:uid="{00000000-0005-0000-0000-000086000000}"/>
    <cellStyle name="20% - ส่วนที่ถูกเน้น2 2" xfId="499" xr:uid="{00000000-0005-0000-0000-000087000000}"/>
    <cellStyle name="20% - ส่วนที่ถูกเน้น3" xfId="68" xr:uid="{00000000-0005-0000-0000-000088000000}"/>
    <cellStyle name="20% - ส่วนที่ถูกเน้น3 2" xfId="500" xr:uid="{00000000-0005-0000-0000-000089000000}"/>
    <cellStyle name="20% - ส่วนที่ถูกเน้น4" xfId="69" xr:uid="{00000000-0005-0000-0000-00008A000000}"/>
    <cellStyle name="20% - ส่วนที่ถูกเน้น4 2" xfId="501" xr:uid="{00000000-0005-0000-0000-00008B000000}"/>
    <cellStyle name="20% - ส่วนที่ถูกเน้น5" xfId="70" xr:uid="{00000000-0005-0000-0000-00008C000000}"/>
    <cellStyle name="20% - ส่วนที่ถูกเน้น5 2" xfId="502" xr:uid="{00000000-0005-0000-0000-00008D000000}"/>
    <cellStyle name="20% - ส่วนที่ถูกเน้น6" xfId="71" xr:uid="{00000000-0005-0000-0000-00008E000000}"/>
    <cellStyle name="20% - ส่วนที่ถูกเน้น6 2" xfId="503" xr:uid="{00000000-0005-0000-0000-00008F000000}"/>
    <cellStyle name="40 % - Accent1 2" xfId="504" xr:uid="{00000000-0005-0000-0000-000090000000}"/>
    <cellStyle name="40 % - Accent1 2 2" xfId="505" xr:uid="{00000000-0005-0000-0000-000091000000}"/>
    <cellStyle name="40 % - Accent2 2" xfId="506" xr:uid="{00000000-0005-0000-0000-000092000000}"/>
    <cellStyle name="40 % - Accent2 2 2" xfId="507" xr:uid="{00000000-0005-0000-0000-000093000000}"/>
    <cellStyle name="40 % - Accent3 2" xfId="508" xr:uid="{00000000-0005-0000-0000-000094000000}"/>
    <cellStyle name="40 % - Accent3 2 2" xfId="509" xr:uid="{00000000-0005-0000-0000-000095000000}"/>
    <cellStyle name="40 % - Accent4 2" xfId="510" xr:uid="{00000000-0005-0000-0000-000096000000}"/>
    <cellStyle name="40 % - Accent4 2 2" xfId="511" xr:uid="{00000000-0005-0000-0000-000097000000}"/>
    <cellStyle name="40 % - Accent5 2" xfId="512" xr:uid="{00000000-0005-0000-0000-000098000000}"/>
    <cellStyle name="40 % - Accent5 2 2" xfId="513" xr:uid="{00000000-0005-0000-0000-000099000000}"/>
    <cellStyle name="40 % - Accent6 2" xfId="514" xr:uid="{00000000-0005-0000-0000-00009A000000}"/>
    <cellStyle name="40 % - Accent6 2 2" xfId="515" xr:uid="{00000000-0005-0000-0000-00009B000000}"/>
    <cellStyle name="40% - Accent1" xfId="72" xr:uid="{00000000-0005-0000-0000-00009C000000}"/>
    <cellStyle name="40% - Accent1 2" xfId="73" xr:uid="{00000000-0005-0000-0000-00009D000000}"/>
    <cellStyle name="40% - Accent1 2 2" xfId="516" xr:uid="{00000000-0005-0000-0000-00009E000000}"/>
    <cellStyle name="40% - Accent1 3" xfId="517" xr:uid="{00000000-0005-0000-0000-00009F000000}"/>
    <cellStyle name="40% - Accent1 4" xfId="518" xr:uid="{00000000-0005-0000-0000-0000A0000000}"/>
    <cellStyle name="40% - Accent1 4 2" xfId="519" xr:uid="{00000000-0005-0000-0000-0000A1000000}"/>
    <cellStyle name="40% - Accent1 5" xfId="520" xr:uid="{00000000-0005-0000-0000-0000A2000000}"/>
    <cellStyle name="40% - Accent2" xfId="74" xr:uid="{00000000-0005-0000-0000-0000A3000000}"/>
    <cellStyle name="40% - Accent2 2" xfId="75" xr:uid="{00000000-0005-0000-0000-0000A4000000}"/>
    <cellStyle name="40% - Accent2 2 2" xfId="521" xr:uid="{00000000-0005-0000-0000-0000A5000000}"/>
    <cellStyle name="40% - Accent2 3" xfId="522" xr:uid="{00000000-0005-0000-0000-0000A6000000}"/>
    <cellStyle name="40% - Accent2 4" xfId="523" xr:uid="{00000000-0005-0000-0000-0000A7000000}"/>
    <cellStyle name="40% - Accent2 4 2" xfId="524" xr:uid="{00000000-0005-0000-0000-0000A8000000}"/>
    <cellStyle name="40% - Accent2 5" xfId="525" xr:uid="{00000000-0005-0000-0000-0000A9000000}"/>
    <cellStyle name="40% - Accent3" xfId="76" xr:uid="{00000000-0005-0000-0000-0000AA000000}"/>
    <cellStyle name="40% - Accent3 2" xfId="77" xr:uid="{00000000-0005-0000-0000-0000AB000000}"/>
    <cellStyle name="40% - Accent3 2 2" xfId="526" xr:uid="{00000000-0005-0000-0000-0000AC000000}"/>
    <cellStyle name="40% - Accent3 3" xfId="527" xr:uid="{00000000-0005-0000-0000-0000AD000000}"/>
    <cellStyle name="40% - Accent3 4" xfId="528" xr:uid="{00000000-0005-0000-0000-0000AE000000}"/>
    <cellStyle name="40% - Accent3 4 2" xfId="529" xr:uid="{00000000-0005-0000-0000-0000AF000000}"/>
    <cellStyle name="40% - Accent3 5" xfId="530" xr:uid="{00000000-0005-0000-0000-0000B0000000}"/>
    <cellStyle name="40% - Accent4" xfId="78" xr:uid="{00000000-0005-0000-0000-0000B1000000}"/>
    <cellStyle name="40% - Accent4 2" xfId="79" xr:uid="{00000000-0005-0000-0000-0000B2000000}"/>
    <cellStyle name="40% - Accent4 2 2" xfId="531" xr:uid="{00000000-0005-0000-0000-0000B3000000}"/>
    <cellStyle name="40% - Accent4 3" xfId="532" xr:uid="{00000000-0005-0000-0000-0000B4000000}"/>
    <cellStyle name="40% - Accent4 4" xfId="533" xr:uid="{00000000-0005-0000-0000-0000B5000000}"/>
    <cellStyle name="40% - Accent4 4 2" xfId="534" xr:uid="{00000000-0005-0000-0000-0000B6000000}"/>
    <cellStyle name="40% - Accent4 5" xfId="535" xr:uid="{00000000-0005-0000-0000-0000B7000000}"/>
    <cellStyle name="40% - Accent5" xfId="80" xr:uid="{00000000-0005-0000-0000-0000B8000000}"/>
    <cellStyle name="40% - Accent5 2" xfId="81" xr:uid="{00000000-0005-0000-0000-0000B9000000}"/>
    <cellStyle name="40% - Accent5 2 2" xfId="536" xr:uid="{00000000-0005-0000-0000-0000BA000000}"/>
    <cellStyle name="40% - Accent5 3" xfId="537" xr:uid="{00000000-0005-0000-0000-0000BB000000}"/>
    <cellStyle name="40% - Accent5 4" xfId="538" xr:uid="{00000000-0005-0000-0000-0000BC000000}"/>
    <cellStyle name="40% - Accent5 4 2" xfId="539" xr:uid="{00000000-0005-0000-0000-0000BD000000}"/>
    <cellStyle name="40% - Accent5 5" xfId="540" xr:uid="{00000000-0005-0000-0000-0000BE000000}"/>
    <cellStyle name="40% - Accent6" xfId="82" xr:uid="{00000000-0005-0000-0000-0000BF000000}"/>
    <cellStyle name="40% - Accent6 2" xfId="83" xr:uid="{00000000-0005-0000-0000-0000C0000000}"/>
    <cellStyle name="40% - Accent6 2 2" xfId="541" xr:uid="{00000000-0005-0000-0000-0000C1000000}"/>
    <cellStyle name="40% - Accent6 3" xfId="542" xr:uid="{00000000-0005-0000-0000-0000C2000000}"/>
    <cellStyle name="40% - Accent6 4" xfId="543" xr:uid="{00000000-0005-0000-0000-0000C3000000}"/>
    <cellStyle name="40% - Accent6 4 2" xfId="544" xr:uid="{00000000-0005-0000-0000-0000C4000000}"/>
    <cellStyle name="40% - Accent6 5" xfId="545" xr:uid="{00000000-0005-0000-0000-0000C5000000}"/>
    <cellStyle name="40% - akcent 1" xfId="84" xr:uid="{00000000-0005-0000-0000-0000C6000000}"/>
    <cellStyle name="40% - akcent 1 2" xfId="546" xr:uid="{00000000-0005-0000-0000-0000C7000000}"/>
    <cellStyle name="40% - akcent 2" xfId="85" xr:uid="{00000000-0005-0000-0000-0000C8000000}"/>
    <cellStyle name="40% - akcent 2 2" xfId="547" xr:uid="{00000000-0005-0000-0000-0000C9000000}"/>
    <cellStyle name="40% - akcent 3" xfId="86" xr:uid="{00000000-0005-0000-0000-0000CA000000}"/>
    <cellStyle name="40% - akcent 3 2" xfId="548" xr:uid="{00000000-0005-0000-0000-0000CB000000}"/>
    <cellStyle name="40% - akcent 4" xfId="87" xr:uid="{00000000-0005-0000-0000-0000CC000000}"/>
    <cellStyle name="40% - akcent 4 2" xfId="549" xr:uid="{00000000-0005-0000-0000-0000CD000000}"/>
    <cellStyle name="40% - akcent 5" xfId="88" xr:uid="{00000000-0005-0000-0000-0000CE000000}"/>
    <cellStyle name="40% - akcent 5 2" xfId="550" xr:uid="{00000000-0005-0000-0000-0000CF000000}"/>
    <cellStyle name="40% - akcent 6" xfId="89" xr:uid="{00000000-0005-0000-0000-0000D0000000}"/>
    <cellStyle name="40% - akcent 6 2" xfId="551" xr:uid="{00000000-0005-0000-0000-0000D1000000}"/>
    <cellStyle name="40% - Colore 1" xfId="90" xr:uid="{00000000-0005-0000-0000-0000D2000000}"/>
    <cellStyle name="40% - Colore 2" xfId="91" xr:uid="{00000000-0005-0000-0000-0000D3000000}"/>
    <cellStyle name="40% - Colore 3" xfId="92" xr:uid="{00000000-0005-0000-0000-0000D4000000}"/>
    <cellStyle name="40% - Colore 4" xfId="93" xr:uid="{00000000-0005-0000-0000-0000D5000000}"/>
    <cellStyle name="40% - Colore 5" xfId="94" xr:uid="{00000000-0005-0000-0000-0000D6000000}"/>
    <cellStyle name="40% - Colore 6" xfId="95" xr:uid="{00000000-0005-0000-0000-0000D7000000}"/>
    <cellStyle name="40% - Cor1" xfId="96" xr:uid="{00000000-0005-0000-0000-0000D8000000}"/>
    <cellStyle name="40% - Cor2" xfId="97" xr:uid="{00000000-0005-0000-0000-0000D9000000}"/>
    <cellStyle name="40% - Cor3" xfId="98" xr:uid="{00000000-0005-0000-0000-0000DA000000}"/>
    <cellStyle name="40% - Cor4" xfId="99" xr:uid="{00000000-0005-0000-0000-0000DB000000}"/>
    <cellStyle name="40% - Cor5" xfId="100" xr:uid="{00000000-0005-0000-0000-0000DC000000}"/>
    <cellStyle name="40% - Cor6" xfId="101" xr:uid="{00000000-0005-0000-0000-0000DD000000}"/>
    <cellStyle name="40% - Énfasis1" xfId="102" xr:uid="{00000000-0005-0000-0000-0000DE000000}"/>
    <cellStyle name="40% - Énfasis1 2" xfId="1020" xr:uid="{00000000-0005-0000-0000-0000DF000000}"/>
    <cellStyle name="40% - Énfasis2" xfId="103" xr:uid="{00000000-0005-0000-0000-0000E0000000}"/>
    <cellStyle name="40% - Énfasis2 2" xfId="1021" xr:uid="{00000000-0005-0000-0000-0000E1000000}"/>
    <cellStyle name="40% - Énfasis3" xfId="104" xr:uid="{00000000-0005-0000-0000-0000E2000000}"/>
    <cellStyle name="40% - Énfasis3 2" xfId="1022" xr:uid="{00000000-0005-0000-0000-0000E3000000}"/>
    <cellStyle name="40% - Énfasis4" xfId="105" xr:uid="{00000000-0005-0000-0000-0000E4000000}"/>
    <cellStyle name="40% - Énfasis4 2" xfId="1023" xr:uid="{00000000-0005-0000-0000-0000E5000000}"/>
    <cellStyle name="40% - Énfasis5" xfId="106" xr:uid="{00000000-0005-0000-0000-0000E6000000}"/>
    <cellStyle name="40% - Énfasis5 2" xfId="1024" xr:uid="{00000000-0005-0000-0000-0000E7000000}"/>
    <cellStyle name="40% - Énfasis6" xfId="107" xr:uid="{00000000-0005-0000-0000-0000E8000000}"/>
    <cellStyle name="40% - Énfasis6 2" xfId="1025" xr:uid="{00000000-0005-0000-0000-0000E9000000}"/>
    <cellStyle name="40% - تمييز1" xfId="108" xr:uid="{00000000-0005-0000-0000-0000EA000000}"/>
    <cellStyle name="40% - تمييز2" xfId="109" xr:uid="{00000000-0005-0000-0000-0000EB000000}"/>
    <cellStyle name="40% - تمييز3" xfId="110" xr:uid="{00000000-0005-0000-0000-0000EC000000}"/>
    <cellStyle name="40% - تمييز4" xfId="111" xr:uid="{00000000-0005-0000-0000-0000ED000000}"/>
    <cellStyle name="40% - تمييز5" xfId="112" xr:uid="{00000000-0005-0000-0000-0000EE000000}"/>
    <cellStyle name="40% - تمييز6" xfId="113" xr:uid="{00000000-0005-0000-0000-0000EF000000}"/>
    <cellStyle name="40% - ส่วนที่ถูกเน้น1" xfId="114" xr:uid="{00000000-0005-0000-0000-0000F0000000}"/>
    <cellStyle name="40% - ส่วนที่ถูกเน้น1 2" xfId="552" xr:uid="{00000000-0005-0000-0000-0000F1000000}"/>
    <cellStyle name="40% - ส่วนที่ถูกเน้น2" xfId="115" xr:uid="{00000000-0005-0000-0000-0000F2000000}"/>
    <cellStyle name="40% - ส่วนที่ถูกเน้น2 2" xfId="553" xr:uid="{00000000-0005-0000-0000-0000F3000000}"/>
    <cellStyle name="40% - ส่วนที่ถูกเน้น3" xfId="116" xr:uid="{00000000-0005-0000-0000-0000F4000000}"/>
    <cellStyle name="40% - ส่วนที่ถูกเน้น3 2" xfId="554" xr:uid="{00000000-0005-0000-0000-0000F5000000}"/>
    <cellStyle name="40% - ส่วนที่ถูกเน้น4" xfId="117" xr:uid="{00000000-0005-0000-0000-0000F6000000}"/>
    <cellStyle name="40% - ส่วนที่ถูกเน้น4 2" xfId="555" xr:uid="{00000000-0005-0000-0000-0000F7000000}"/>
    <cellStyle name="40% - ส่วนที่ถูกเน้น5" xfId="118" xr:uid="{00000000-0005-0000-0000-0000F8000000}"/>
    <cellStyle name="40% - ส่วนที่ถูกเน้น5 2" xfId="556" xr:uid="{00000000-0005-0000-0000-0000F9000000}"/>
    <cellStyle name="40% - ส่วนที่ถูกเน้น6" xfId="119" xr:uid="{00000000-0005-0000-0000-0000FA000000}"/>
    <cellStyle name="40% - ส่วนที่ถูกเน้น6 2" xfId="557" xr:uid="{00000000-0005-0000-0000-0000FB000000}"/>
    <cellStyle name="60 % - Accent1 2" xfId="558" xr:uid="{00000000-0005-0000-0000-0000FC000000}"/>
    <cellStyle name="60 % - Accent2 2" xfId="559" xr:uid="{00000000-0005-0000-0000-0000FD000000}"/>
    <cellStyle name="60 % - Accent3 2" xfId="560" xr:uid="{00000000-0005-0000-0000-0000FE000000}"/>
    <cellStyle name="60 % - Accent4 2" xfId="561" xr:uid="{00000000-0005-0000-0000-0000FF000000}"/>
    <cellStyle name="60 % - Accent5 2" xfId="562" xr:uid="{00000000-0005-0000-0000-000000010000}"/>
    <cellStyle name="60 % - Accent6 2" xfId="563" xr:uid="{00000000-0005-0000-0000-000001010000}"/>
    <cellStyle name="60% - Accent1" xfId="120" xr:uid="{00000000-0005-0000-0000-000002010000}"/>
    <cellStyle name="60% - Accent1 2" xfId="121" xr:uid="{00000000-0005-0000-0000-000003010000}"/>
    <cellStyle name="60% - Accent1 2 2" xfId="564" xr:uid="{00000000-0005-0000-0000-000004010000}"/>
    <cellStyle name="60% - Accent1 3" xfId="565" xr:uid="{00000000-0005-0000-0000-000005010000}"/>
    <cellStyle name="60% - Accent1 4" xfId="566" xr:uid="{00000000-0005-0000-0000-000006010000}"/>
    <cellStyle name="60% - Accent1 4 2" xfId="567" xr:uid="{00000000-0005-0000-0000-000007010000}"/>
    <cellStyle name="60% - Accent2" xfId="122" xr:uid="{00000000-0005-0000-0000-000008010000}"/>
    <cellStyle name="60% - Accent2 2" xfId="123" xr:uid="{00000000-0005-0000-0000-000009010000}"/>
    <cellStyle name="60% - Accent2 2 2" xfId="568" xr:uid="{00000000-0005-0000-0000-00000A010000}"/>
    <cellStyle name="60% - Accent2 3" xfId="569" xr:uid="{00000000-0005-0000-0000-00000B010000}"/>
    <cellStyle name="60% - Accent2 4" xfId="570" xr:uid="{00000000-0005-0000-0000-00000C010000}"/>
    <cellStyle name="60% - Accent2 4 2" xfId="571" xr:uid="{00000000-0005-0000-0000-00000D010000}"/>
    <cellStyle name="60% - Accent3" xfId="124" xr:uid="{00000000-0005-0000-0000-00000E010000}"/>
    <cellStyle name="60% - Accent3 2" xfId="125" xr:uid="{00000000-0005-0000-0000-00000F010000}"/>
    <cellStyle name="60% - Accent3 2 2" xfId="572" xr:uid="{00000000-0005-0000-0000-000010010000}"/>
    <cellStyle name="60% - Accent3 3" xfId="573" xr:uid="{00000000-0005-0000-0000-000011010000}"/>
    <cellStyle name="60% - Accent3 4" xfId="574" xr:uid="{00000000-0005-0000-0000-000012010000}"/>
    <cellStyle name="60% - Accent3 4 2" xfId="575" xr:uid="{00000000-0005-0000-0000-000013010000}"/>
    <cellStyle name="60% - Accent4" xfId="126" xr:uid="{00000000-0005-0000-0000-000014010000}"/>
    <cellStyle name="60% - Accent4 2" xfId="127" xr:uid="{00000000-0005-0000-0000-000015010000}"/>
    <cellStyle name="60% - Accent4 2 2" xfId="576" xr:uid="{00000000-0005-0000-0000-000016010000}"/>
    <cellStyle name="60% - Accent4 3" xfId="577" xr:uid="{00000000-0005-0000-0000-000017010000}"/>
    <cellStyle name="60% - Accent4 4" xfId="578" xr:uid="{00000000-0005-0000-0000-000018010000}"/>
    <cellStyle name="60% - Accent4 4 2" xfId="579" xr:uid="{00000000-0005-0000-0000-000019010000}"/>
    <cellStyle name="60% - Accent5" xfId="128" xr:uid="{00000000-0005-0000-0000-00001A010000}"/>
    <cellStyle name="60% - Accent5 2" xfId="129" xr:uid="{00000000-0005-0000-0000-00001B010000}"/>
    <cellStyle name="60% - Accent5 2 2" xfId="580" xr:uid="{00000000-0005-0000-0000-00001C010000}"/>
    <cellStyle name="60% - Accent5 3" xfId="581" xr:uid="{00000000-0005-0000-0000-00001D010000}"/>
    <cellStyle name="60% - Accent5 4" xfId="582" xr:uid="{00000000-0005-0000-0000-00001E010000}"/>
    <cellStyle name="60% - Accent5 4 2" xfId="583" xr:uid="{00000000-0005-0000-0000-00001F010000}"/>
    <cellStyle name="60% - Accent6" xfId="130" xr:uid="{00000000-0005-0000-0000-000020010000}"/>
    <cellStyle name="60% - Accent6 2" xfId="131" xr:uid="{00000000-0005-0000-0000-000021010000}"/>
    <cellStyle name="60% - Accent6 2 2" xfId="584" xr:uid="{00000000-0005-0000-0000-000022010000}"/>
    <cellStyle name="60% - Accent6 3" xfId="585" xr:uid="{00000000-0005-0000-0000-000023010000}"/>
    <cellStyle name="60% - Accent6 4" xfId="586" xr:uid="{00000000-0005-0000-0000-000024010000}"/>
    <cellStyle name="60% - Accent6 4 2" xfId="587" xr:uid="{00000000-0005-0000-0000-000025010000}"/>
    <cellStyle name="60% - akcent 1" xfId="132" xr:uid="{00000000-0005-0000-0000-000026010000}"/>
    <cellStyle name="60% - akcent 1 2" xfId="588" xr:uid="{00000000-0005-0000-0000-000027010000}"/>
    <cellStyle name="60% - akcent 2" xfId="133" xr:uid="{00000000-0005-0000-0000-000028010000}"/>
    <cellStyle name="60% - akcent 2 2" xfId="589" xr:uid="{00000000-0005-0000-0000-000029010000}"/>
    <cellStyle name="60% - akcent 3" xfId="134" xr:uid="{00000000-0005-0000-0000-00002A010000}"/>
    <cellStyle name="60% - akcent 3 2" xfId="590" xr:uid="{00000000-0005-0000-0000-00002B010000}"/>
    <cellStyle name="60% - akcent 4" xfId="135" xr:uid="{00000000-0005-0000-0000-00002C010000}"/>
    <cellStyle name="60% - akcent 4 2" xfId="591" xr:uid="{00000000-0005-0000-0000-00002D010000}"/>
    <cellStyle name="60% - akcent 5" xfId="136" xr:uid="{00000000-0005-0000-0000-00002E010000}"/>
    <cellStyle name="60% - akcent 5 2" xfId="592" xr:uid="{00000000-0005-0000-0000-00002F010000}"/>
    <cellStyle name="60% - akcent 6" xfId="137" xr:uid="{00000000-0005-0000-0000-000030010000}"/>
    <cellStyle name="60% - akcent 6 2" xfId="593" xr:uid="{00000000-0005-0000-0000-000031010000}"/>
    <cellStyle name="60% - Colore 1" xfId="138" xr:uid="{00000000-0005-0000-0000-000032010000}"/>
    <cellStyle name="60% - Colore 2" xfId="139" xr:uid="{00000000-0005-0000-0000-000033010000}"/>
    <cellStyle name="60% - Colore 3" xfId="140" xr:uid="{00000000-0005-0000-0000-000034010000}"/>
    <cellStyle name="60% - Colore 4" xfId="141" xr:uid="{00000000-0005-0000-0000-000035010000}"/>
    <cellStyle name="60% - Colore 5" xfId="142" xr:uid="{00000000-0005-0000-0000-000036010000}"/>
    <cellStyle name="60% - Colore 6" xfId="143" xr:uid="{00000000-0005-0000-0000-000037010000}"/>
    <cellStyle name="60% - Cor1" xfId="144" xr:uid="{00000000-0005-0000-0000-000038010000}"/>
    <cellStyle name="60% - Cor2" xfId="145" xr:uid="{00000000-0005-0000-0000-000039010000}"/>
    <cellStyle name="60% - Cor3" xfId="146" xr:uid="{00000000-0005-0000-0000-00003A010000}"/>
    <cellStyle name="60% - Cor4" xfId="147" xr:uid="{00000000-0005-0000-0000-00003B010000}"/>
    <cellStyle name="60% - Cor5" xfId="148" xr:uid="{00000000-0005-0000-0000-00003C010000}"/>
    <cellStyle name="60% - Cor6" xfId="149" xr:uid="{00000000-0005-0000-0000-00003D010000}"/>
    <cellStyle name="60% - Énfasis1" xfId="150" xr:uid="{00000000-0005-0000-0000-00003E010000}"/>
    <cellStyle name="60% - Énfasis1 2" xfId="1026" xr:uid="{00000000-0005-0000-0000-00003F010000}"/>
    <cellStyle name="60% - Énfasis2" xfId="151" xr:uid="{00000000-0005-0000-0000-000040010000}"/>
    <cellStyle name="60% - Énfasis2 2" xfId="1027" xr:uid="{00000000-0005-0000-0000-000041010000}"/>
    <cellStyle name="60% - Énfasis3" xfId="152" xr:uid="{00000000-0005-0000-0000-000042010000}"/>
    <cellStyle name="60% - Énfasis3 2" xfId="1028" xr:uid="{00000000-0005-0000-0000-000043010000}"/>
    <cellStyle name="60% - Énfasis4" xfId="153" xr:uid="{00000000-0005-0000-0000-000044010000}"/>
    <cellStyle name="60% - Énfasis4 2" xfId="1029" xr:uid="{00000000-0005-0000-0000-000045010000}"/>
    <cellStyle name="60% - Énfasis5" xfId="154" xr:uid="{00000000-0005-0000-0000-000046010000}"/>
    <cellStyle name="60% - Énfasis5 2" xfId="1030" xr:uid="{00000000-0005-0000-0000-000047010000}"/>
    <cellStyle name="60% - Énfasis6" xfId="155" xr:uid="{00000000-0005-0000-0000-000048010000}"/>
    <cellStyle name="60% - Énfasis6 2" xfId="1031" xr:uid="{00000000-0005-0000-0000-000049010000}"/>
    <cellStyle name="60% - تمييز1" xfId="156" xr:uid="{00000000-0005-0000-0000-00004A010000}"/>
    <cellStyle name="60% - تمييز2" xfId="157" xr:uid="{00000000-0005-0000-0000-00004B010000}"/>
    <cellStyle name="60% - تمييز3" xfId="158" xr:uid="{00000000-0005-0000-0000-00004C010000}"/>
    <cellStyle name="60% - تمييز4" xfId="159" xr:uid="{00000000-0005-0000-0000-00004D010000}"/>
    <cellStyle name="60% - تمييز5" xfId="160" xr:uid="{00000000-0005-0000-0000-00004E010000}"/>
    <cellStyle name="60% - تمييز6" xfId="161" xr:uid="{00000000-0005-0000-0000-00004F010000}"/>
    <cellStyle name="60% - ส่วนที่ถูกเน้น1" xfId="162" xr:uid="{00000000-0005-0000-0000-000050010000}"/>
    <cellStyle name="60% - ส่วนที่ถูกเน้น1 2" xfId="594" xr:uid="{00000000-0005-0000-0000-000051010000}"/>
    <cellStyle name="60% - ส่วนที่ถูกเน้น2" xfId="163" xr:uid="{00000000-0005-0000-0000-000052010000}"/>
    <cellStyle name="60% - ส่วนที่ถูกเน้น2 2" xfId="595" xr:uid="{00000000-0005-0000-0000-000053010000}"/>
    <cellStyle name="60% - ส่วนที่ถูกเน้น3" xfId="164" xr:uid="{00000000-0005-0000-0000-000054010000}"/>
    <cellStyle name="60% - ส่วนที่ถูกเน้น3 2" xfId="596" xr:uid="{00000000-0005-0000-0000-000055010000}"/>
    <cellStyle name="60% - ส่วนที่ถูกเน้น4" xfId="165" xr:uid="{00000000-0005-0000-0000-000056010000}"/>
    <cellStyle name="60% - ส่วนที่ถูกเน้น4 2" xfId="597" xr:uid="{00000000-0005-0000-0000-000057010000}"/>
    <cellStyle name="60% - ส่วนที่ถูกเน้น5" xfId="166" xr:uid="{00000000-0005-0000-0000-000058010000}"/>
    <cellStyle name="60% - ส่วนที่ถูกเน้น5 2" xfId="598" xr:uid="{00000000-0005-0000-0000-000059010000}"/>
    <cellStyle name="60% - ส่วนที่ถูกเน้น6" xfId="167" xr:uid="{00000000-0005-0000-0000-00005A010000}"/>
    <cellStyle name="60% - ส่วนที่ถูกเน้น6 2" xfId="599" xr:uid="{00000000-0005-0000-0000-00005B010000}"/>
    <cellStyle name="Accent1 2" xfId="600" xr:uid="{00000000-0005-0000-0000-00005C010000}"/>
    <cellStyle name="Accent2 2" xfId="601" xr:uid="{00000000-0005-0000-0000-00005D010000}"/>
    <cellStyle name="Accent3 2" xfId="602" xr:uid="{00000000-0005-0000-0000-00005E010000}"/>
    <cellStyle name="Accent4 2" xfId="603" xr:uid="{00000000-0005-0000-0000-00005F010000}"/>
    <cellStyle name="Accent5 2" xfId="604" xr:uid="{00000000-0005-0000-0000-000060010000}"/>
    <cellStyle name="Accent6 2" xfId="605" xr:uid="{00000000-0005-0000-0000-000061010000}"/>
    <cellStyle name="Açıklama Metni" xfId="168" xr:uid="{00000000-0005-0000-0000-000062010000}"/>
    <cellStyle name="Açıklama Metni 2" xfId="606" xr:uid="{00000000-0005-0000-0000-000063010000}"/>
    <cellStyle name="Akcent 1" xfId="169" xr:uid="{00000000-0005-0000-0000-000064010000}"/>
    <cellStyle name="Akcent 1 2" xfId="607" xr:uid="{00000000-0005-0000-0000-000065010000}"/>
    <cellStyle name="Akcent 2" xfId="170" xr:uid="{00000000-0005-0000-0000-000066010000}"/>
    <cellStyle name="Akcent 2 2" xfId="608" xr:uid="{00000000-0005-0000-0000-000067010000}"/>
    <cellStyle name="Akcent 3" xfId="171" xr:uid="{00000000-0005-0000-0000-000068010000}"/>
    <cellStyle name="Akcent 3 2" xfId="609" xr:uid="{00000000-0005-0000-0000-000069010000}"/>
    <cellStyle name="Akcent 4" xfId="172" xr:uid="{00000000-0005-0000-0000-00006A010000}"/>
    <cellStyle name="Akcent 4 2" xfId="610" xr:uid="{00000000-0005-0000-0000-00006B010000}"/>
    <cellStyle name="Akcent 5" xfId="173" xr:uid="{00000000-0005-0000-0000-00006C010000}"/>
    <cellStyle name="Akcent 5 2" xfId="611" xr:uid="{00000000-0005-0000-0000-00006D010000}"/>
    <cellStyle name="Akcent 6" xfId="174" xr:uid="{00000000-0005-0000-0000-00006E010000}"/>
    <cellStyle name="Akcent 6 2" xfId="612" xr:uid="{00000000-0005-0000-0000-00006F010000}"/>
    <cellStyle name="Ana Başlık" xfId="175" xr:uid="{00000000-0005-0000-0000-000070010000}"/>
    <cellStyle name="Ana Başlık 2" xfId="613" xr:uid="{00000000-0005-0000-0000-000071010000}"/>
    <cellStyle name="Ana Başlık 2 2" xfId="614" xr:uid="{00000000-0005-0000-0000-000072010000}"/>
    <cellStyle name="Ana Başlık 3" xfId="615" xr:uid="{00000000-0005-0000-0000-000073010000}"/>
    <cellStyle name="Avertissement 2" xfId="616" xr:uid="{00000000-0005-0000-0000-000074010000}"/>
    <cellStyle name="Bad" xfId="176" xr:uid="{00000000-0005-0000-0000-000075010000}"/>
    <cellStyle name="Bad 2" xfId="177" xr:uid="{00000000-0005-0000-0000-000076010000}"/>
    <cellStyle name="Bad 2 2" xfId="617" xr:uid="{00000000-0005-0000-0000-000077010000}"/>
    <cellStyle name="Bad 3" xfId="618" xr:uid="{00000000-0005-0000-0000-000078010000}"/>
    <cellStyle name="Bad 4" xfId="619" xr:uid="{00000000-0005-0000-0000-000079010000}"/>
    <cellStyle name="Bad 4 2" xfId="620" xr:uid="{00000000-0005-0000-0000-00007A010000}"/>
    <cellStyle name="Bağlı Hücre" xfId="178" xr:uid="{00000000-0005-0000-0000-00007B010000}"/>
    <cellStyle name="Bağlı Hücre 2" xfId="621" xr:uid="{00000000-0005-0000-0000-00007C010000}"/>
    <cellStyle name="Başlık 1" xfId="179" xr:uid="{00000000-0005-0000-0000-00007D010000}"/>
    <cellStyle name="Başlık 1 2" xfId="622" xr:uid="{00000000-0005-0000-0000-00007E010000}"/>
    <cellStyle name="Başlık 2" xfId="180" xr:uid="{00000000-0005-0000-0000-00007F010000}"/>
    <cellStyle name="Başlık 2 2" xfId="623" xr:uid="{00000000-0005-0000-0000-000080010000}"/>
    <cellStyle name="Başlık 3" xfId="181" xr:uid="{00000000-0005-0000-0000-000081010000}"/>
    <cellStyle name="Başlık 3 2" xfId="624" xr:uid="{00000000-0005-0000-0000-000082010000}"/>
    <cellStyle name="Başlık 4" xfId="182" xr:uid="{00000000-0005-0000-0000-000083010000}"/>
    <cellStyle name="Başlık 4 2" xfId="625" xr:uid="{00000000-0005-0000-0000-000084010000}"/>
    <cellStyle name="Buena" xfId="183" xr:uid="{00000000-0005-0000-0000-000085010000}"/>
    <cellStyle name="Buena 2" xfId="1032" xr:uid="{00000000-0005-0000-0000-000086010000}"/>
    <cellStyle name="Cabeçalho 1" xfId="184" xr:uid="{00000000-0005-0000-0000-000087010000}"/>
    <cellStyle name="Cabeçalho 2" xfId="185" xr:uid="{00000000-0005-0000-0000-000088010000}"/>
    <cellStyle name="Cabeçalho 3" xfId="186" xr:uid="{00000000-0005-0000-0000-000089010000}"/>
    <cellStyle name="Cabeçalho 4" xfId="187" xr:uid="{00000000-0005-0000-0000-00008A010000}"/>
    <cellStyle name="Calcolo" xfId="188" xr:uid="{00000000-0005-0000-0000-00008B010000}"/>
    <cellStyle name="Calcolo 2" xfId="189" xr:uid="{00000000-0005-0000-0000-00008C010000}"/>
    <cellStyle name="Calcolo 2 2" xfId="626" xr:uid="{00000000-0005-0000-0000-00008D010000}"/>
    <cellStyle name="Calcolo 2 3" xfId="627" xr:uid="{00000000-0005-0000-0000-00008E010000}"/>
    <cellStyle name="Calcolo 3" xfId="628" xr:uid="{00000000-0005-0000-0000-00008F010000}"/>
    <cellStyle name="Calcolo 4" xfId="629" xr:uid="{00000000-0005-0000-0000-000090010000}"/>
    <cellStyle name="Calcul 2" xfId="630" xr:uid="{00000000-0005-0000-0000-000091010000}"/>
    <cellStyle name="Calculation" xfId="190" xr:uid="{00000000-0005-0000-0000-000092010000}"/>
    <cellStyle name="Calculation 2" xfId="191" xr:uid="{00000000-0005-0000-0000-000093010000}"/>
    <cellStyle name="Calculation 2 2" xfId="631" xr:uid="{00000000-0005-0000-0000-000094010000}"/>
    <cellStyle name="Calculation 2 2 2" xfId="632" xr:uid="{00000000-0005-0000-0000-000095010000}"/>
    <cellStyle name="Calculation 2 2 3" xfId="633" xr:uid="{00000000-0005-0000-0000-000096010000}"/>
    <cellStyle name="Calculation 2 3" xfId="634" xr:uid="{00000000-0005-0000-0000-000097010000}"/>
    <cellStyle name="Calculation 2 4" xfId="635" xr:uid="{00000000-0005-0000-0000-000098010000}"/>
    <cellStyle name="Calculation 3" xfId="636" xr:uid="{00000000-0005-0000-0000-000099010000}"/>
    <cellStyle name="Calculation 3 2" xfId="637" xr:uid="{00000000-0005-0000-0000-00009A010000}"/>
    <cellStyle name="Calculation 3 3" xfId="638" xr:uid="{00000000-0005-0000-0000-00009B010000}"/>
    <cellStyle name="Calculation 4" xfId="639" xr:uid="{00000000-0005-0000-0000-00009C010000}"/>
    <cellStyle name="Calculation 4 2" xfId="640" xr:uid="{00000000-0005-0000-0000-00009D010000}"/>
    <cellStyle name="Calculation 5" xfId="641" xr:uid="{00000000-0005-0000-0000-00009E010000}"/>
    <cellStyle name="Calculation 6" xfId="642" xr:uid="{00000000-0005-0000-0000-00009F010000}"/>
    <cellStyle name="Cálculo 2" xfId="192" xr:uid="{00000000-0005-0000-0000-0000A0010000}"/>
    <cellStyle name="Cálculo 2 2" xfId="643" xr:uid="{00000000-0005-0000-0000-0000A1010000}"/>
    <cellStyle name="Cálculo 2 3" xfId="644" xr:uid="{00000000-0005-0000-0000-0000A2010000}"/>
    <cellStyle name="Cálculo 3" xfId="645" xr:uid="{00000000-0005-0000-0000-0000A3010000}"/>
    <cellStyle name="Cálculo 4" xfId="646" xr:uid="{00000000-0005-0000-0000-0000A4010000}"/>
    <cellStyle name="Celda de comprobación" xfId="193" xr:uid="{00000000-0005-0000-0000-0000A5010000}"/>
    <cellStyle name="Celda de comprobación 2" xfId="1033" xr:uid="{00000000-0005-0000-0000-0000A6010000}"/>
    <cellStyle name="Celda vinculada" xfId="194" xr:uid="{00000000-0005-0000-0000-0000A7010000}"/>
    <cellStyle name="Celda vinculada 2" xfId="1034" xr:uid="{00000000-0005-0000-0000-0000A8010000}"/>
    <cellStyle name="Cella collegata" xfId="195" xr:uid="{00000000-0005-0000-0000-0000A9010000}"/>
    <cellStyle name="Cella da controllare" xfId="196" xr:uid="{00000000-0005-0000-0000-0000AA010000}"/>
    <cellStyle name="Cellule liée 2" xfId="647" xr:uid="{00000000-0005-0000-0000-0000AB010000}"/>
    <cellStyle name="Célula Ligada" xfId="197" xr:uid="{00000000-0005-0000-0000-0000AC010000}"/>
    <cellStyle name="Check Cell" xfId="198" xr:uid="{00000000-0005-0000-0000-0000AD010000}"/>
    <cellStyle name="Check Cell 2" xfId="199" xr:uid="{00000000-0005-0000-0000-0000AE010000}"/>
    <cellStyle name="Check Cell 2 2" xfId="648" xr:uid="{00000000-0005-0000-0000-0000AF010000}"/>
    <cellStyle name="Check Cell 3" xfId="649" xr:uid="{00000000-0005-0000-0000-0000B0010000}"/>
    <cellStyle name="Check Cell 4" xfId="650" xr:uid="{00000000-0005-0000-0000-0000B1010000}"/>
    <cellStyle name="Check Cell 4 2" xfId="651" xr:uid="{00000000-0005-0000-0000-0000B2010000}"/>
    <cellStyle name="Çıkış" xfId="200" xr:uid="{00000000-0005-0000-0000-0000B3010000}"/>
    <cellStyle name="Çıkış 2" xfId="201" xr:uid="{00000000-0005-0000-0000-0000B4010000}"/>
    <cellStyle name="Çıkış 2 2" xfId="652" xr:uid="{00000000-0005-0000-0000-0000B5010000}"/>
    <cellStyle name="Çıkış 2 2 2" xfId="653" xr:uid="{00000000-0005-0000-0000-0000B6010000}"/>
    <cellStyle name="Çıkış 2 2 3" xfId="654" xr:uid="{00000000-0005-0000-0000-0000B7010000}"/>
    <cellStyle name="Çıkış 2 3" xfId="655" xr:uid="{00000000-0005-0000-0000-0000B8010000}"/>
    <cellStyle name="Çıkış 2 4" xfId="656" xr:uid="{00000000-0005-0000-0000-0000B9010000}"/>
    <cellStyle name="Çıkış 3" xfId="657" xr:uid="{00000000-0005-0000-0000-0000BA010000}"/>
    <cellStyle name="Çıkış 3 2" xfId="658" xr:uid="{00000000-0005-0000-0000-0000BB010000}"/>
    <cellStyle name="Çıkış 3 3" xfId="659" xr:uid="{00000000-0005-0000-0000-0000BC010000}"/>
    <cellStyle name="Çıkış 4" xfId="660" xr:uid="{00000000-0005-0000-0000-0000BD010000}"/>
    <cellStyle name="Çıkış 5" xfId="661" xr:uid="{00000000-0005-0000-0000-0000BE010000}"/>
    <cellStyle name="Colore 1" xfId="202" xr:uid="{00000000-0005-0000-0000-0000BF010000}"/>
    <cellStyle name="Colore 2" xfId="203" xr:uid="{00000000-0005-0000-0000-0000C0010000}"/>
    <cellStyle name="Colore 3" xfId="204" xr:uid="{00000000-0005-0000-0000-0000C1010000}"/>
    <cellStyle name="Colore 4" xfId="205" xr:uid="{00000000-0005-0000-0000-0000C2010000}"/>
    <cellStyle name="Colore 5" xfId="206" xr:uid="{00000000-0005-0000-0000-0000C3010000}"/>
    <cellStyle name="Colore 6" xfId="207" xr:uid="{00000000-0005-0000-0000-0000C4010000}"/>
    <cellStyle name="comic sans ms 10" xfId="385" xr:uid="{00000000-0005-0000-0000-0000C5010000}"/>
    <cellStyle name="Comma 2" xfId="208" xr:uid="{00000000-0005-0000-0000-0000C6010000}"/>
    <cellStyle name="Comma 2 2" xfId="662" xr:uid="{00000000-0005-0000-0000-0000C7010000}"/>
    <cellStyle name="Comma 2 2 2" xfId="1093" xr:uid="{00000000-0005-0000-0000-0000C8010000}"/>
    <cellStyle name="Comma 2 2 3" xfId="1063" xr:uid="{00000000-0005-0000-0000-0000C9010000}"/>
    <cellStyle name="Comma 2 3" xfId="663" xr:uid="{00000000-0005-0000-0000-0000CA010000}"/>
    <cellStyle name="Comma 3" xfId="209" xr:uid="{00000000-0005-0000-0000-0000CB010000}"/>
    <cellStyle name="Comma 3 2" xfId="664" xr:uid="{00000000-0005-0000-0000-0000CC010000}"/>
    <cellStyle name="Comma 3 2 2" xfId="1094" xr:uid="{00000000-0005-0000-0000-0000CD010000}"/>
    <cellStyle name="Comma 3 2 3" xfId="1064" xr:uid="{00000000-0005-0000-0000-0000CE010000}"/>
    <cellStyle name="Comma 3 3" xfId="665" xr:uid="{00000000-0005-0000-0000-0000CF010000}"/>
    <cellStyle name="Comma 4" xfId="666" xr:uid="{00000000-0005-0000-0000-0000D0010000}"/>
    <cellStyle name="Comma 4 2" xfId="1095" xr:uid="{00000000-0005-0000-0000-0000D1010000}"/>
    <cellStyle name="Comma 4 3" xfId="1065" xr:uid="{00000000-0005-0000-0000-0000D2010000}"/>
    <cellStyle name="Comma 5" xfId="667" xr:uid="{00000000-0005-0000-0000-0000D3010000}"/>
    <cellStyle name="Commentaire 2" xfId="668" xr:uid="{00000000-0005-0000-0000-0000D4010000}"/>
    <cellStyle name="Cor1" xfId="210" xr:uid="{00000000-0005-0000-0000-0000D5010000}"/>
    <cellStyle name="Cor2" xfId="211" xr:uid="{00000000-0005-0000-0000-0000D6010000}"/>
    <cellStyle name="Cor3" xfId="212" xr:uid="{00000000-0005-0000-0000-0000D7010000}"/>
    <cellStyle name="Cor4" xfId="213" xr:uid="{00000000-0005-0000-0000-0000D8010000}"/>
    <cellStyle name="Cor5" xfId="214" xr:uid="{00000000-0005-0000-0000-0000D9010000}"/>
    <cellStyle name="Cor6" xfId="215" xr:uid="{00000000-0005-0000-0000-0000DA010000}"/>
    <cellStyle name="Correcto" xfId="216" xr:uid="{00000000-0005-0000-0000-0000DB010000}"/>
    <cellStyle name="Currency 2" xfId="217" xr:uid="{00000000-0005-0000-0000-0000DC010000}"/>
    <cellStyle name="Currency 2 2" xfId="669" xr:uid="{00000000-0005-0000-0000-0000DD010000}"/>
    <cellStyle name="Currency 2 3" xfId="670" xr:uid="{00000000-0005-0000-0000-0000DE010000}"/>
    <cellStyle name="Dane wejściowe" xfId="218" xr:uid="{00000000-0005-0000-0000-0000DF010000}"/>
    <cellStyle name="Dane wejściowe 2" xfId="219" xr:uid="{00000000-0005-0000-0000-0000E0010000}"/>
    <cellStyle name="Dane wejściowe 2 2" xfId="671" xr:uid="{00000000-0005-0000-0000-0000E1010000}"/>
    <cellStyle name="Dane wejściowe 2 2 2" xfId="672" xr:uid="{00000000-0005-0000-0000-0000E2010000}"/>
    <cellStyle name="Dane wejściowe 2 2 3" xfId="673" xr:uid="{00000000-0005-0000-0000-0000E3010000}"/>
    <cellStyle name="Dane wejściowe 2 3" xfId="674" xr:uid="{00000000-0005-0000-0000-0000E4010000}"/>
    <cellStyle name="Dane wejściowe 2 4" xfId="675" xr:uid="{00000000-0005-0000-0000-0000E5010000}"/>
    <cellStyle name="Dane wejściowe 3" xfId="676" xr:uid="{00000000-0005-0000-0000-0000E6010000}"/>
    <cellStyle name="Dane wejściowe 3 2" xfId="677" xr:uid="{00000000-0005-0000-0000-0000E7010000}"/>
    <cellStyle name="Dane wejściowe 3 3" xfId="678" xr:uid="{00000000-0005-0000-0000-0000E8010000}"/>
    <cellStyle name="Dane wejściowe 4" xfId="679" xr:uid="{00000000-0005-0000-0000-0000E9010000}"/>
    <cellStyle name="Dane wejściowe 5" xfId="680" xr:uid="{00000000-0005-0000-0000-0000EA010000}"/>
    <cellStyle name="Dane wyjściowe" xfId="220" xr:uid="{00000000-0005-0000-0000-0000EB010000}"/>
    <cellStyle name="Dane wyjściowe 2" xfId="221" xr:uid="{00000000-0005-0000-0000-0000EC010000}"/>
    <cellStyle name="Dane wyjściowe 2 2" xfId="681" xr:uid="{00000000-0005-0000-0000-0000ED010000}"/>
    <cellStyle name="Dane wyjściowe 2 2 2" xfId="682" xr:uid="{00000000-0005-0000-0000-0000EE010000}"/>
    <cellStyle name="Dane wyjściowe 2 2 3" xfId="683" xr:uid="{00000000-0005-0000-0000-0000EF010000}"/>
    <cellStyle name="Dane wyjściowe 2 3" xfId="684" xr:uid="{00000000-0005-0000-0000-0000F0010000}"/>
    <cellStyle name="Dane wyjściowe 2 4" xfId="685" xr:uid="{00000000-0005-0000-0000-0000F1010000}"/>
    <cellStyle name="Dane wyjściowe 3" xfId="686" xr:uid="{00000000-0005-0000-0000-0000F2010000}"/>
    <cellStyle name="Dane wyjściowe 3 2" xfId="687" xr:uid="{00000000-0005-0000-0000-0000F3010000}"/>
    <cellStyle name="Dane wyjściowe 3 3" xfId="688" xr:uid="{00000000-0005-0000-0000-0000F4010000}"/>
    <cellStyle name="Dane wyjściowe 4" xfId="689" xr:uid="{00000000-0005-0000-0000-0000F5010000}"/>
    <cellStyle name="Dane wyjściowe 5" xfId="690" xr:uid="{00000000-0005-0000-0000-0000F6010000}"/>
    <cellStyle name="Dobre" xfId="222" xr:uid="{00000000-0005-0000-0000-0000F7010000}"/>
    <cellStyle name="Dobre 2" xfId="691" xr:uid="{00000000-0005-0000-0000-0000F8010000}"/>
    <cellStyle name="Encabezado 4" xfId="223" xr:uid="{00000000-0005-0000-0000-0000F9010000}"/>
    <cellStyle name="Encabezado 4 2" xfId="1035" xr:uid="{00000000-0005-0000-0000-0000FA010000}"/>
    <cellStyle name="Énfasis1" xfId="224" xr:uid="{00000000-0005-0000-0000-0000FB010000}"/>
    <cellStyle name="Énfasis1 2" xfId="1036" xr:uid="{00000000-0005-0000-0000-0000FC010000}"/>
    <cellStyle name="Énfasis2" xfId="225" xr:uid="{00000000-0005-0000-0000-0000FD010000}"/>
    <cellStyle name="Énfasis2 2" xfId="1037" xr:uid="{00000000-0005-0000-0000-0000FE010000}"/>
    <cellStyle name="Énfasis3" xfId="226" xr:uid="{00000000-0005-0000-0000-0000FF010000}"/>
    <cellStyle name="Énfasis3 2" xfId="1038" xr:uid="{00000000-0005-0000-0000-000000020000}"/>
    <cellStyle name="Énfasis4" xfId="227" xr:uid="{00000000-0005-0000-0000-000001020000}"/>
    <cellStyle name="Énfasis4 2" xfId="1039" xr:uid="{00000000-0005-0000-0000-000002020000}"/>
    <cellStyle name="Énfasis5" xfId="228" xr:uid="{00000000-0005-0000-0000-000003020000}"/>
    <cellStyle name="Énfasis5 2" xfId="1040" xr:uid="{00000000-0005-0000-0000-000004020000}"/>
    <cellStyle name="Énfasis6" xfId="229" xr:uid="{00000000-0005-0000-0000-000005020000}"/>
    <cellStyle name="Énfasis6 2" xfId="1041" xr:uid="{00000000-0005-0000-0000-000006020000}"/>
    <cellStyle name="Entrada 2" xfId="230" xr:uid="{00000000-0005-0000-0000-000007020000}"/>
    <cellStyle name="Entrada 2 2" xfId="692" xr:uid="{00000000-0005-0000-0000-000008020000}"/>
    <cellStyle name="Entrada 2 3" xfId="693" xr:uid="{00000000-0005-0000-0000-000009020000}"/>
    <cellStyle name="Entrada 3" xfId="694" xr:uid="{00000000-0005-0000-0000-00000A020000}"/>
    <cellStyle name="Entrada 4" xfId="695" xr:uid="{00000000-0005-0000-0000-00000B020000}"/>
    <cellStyle name="Entrée 2" xfId="696" xr:uid="{00000000-0005-0000-0000-00000C020000}"/>
    <cellStyle name="Euro" xfId="231" xr:uid="{00000000-0005-0000-0000-00000D020000}"/>
    <cellStyle name="Explanatory Text" xfId="232" xr:uid="{00000000-0005-0000-0000-00000E020000}"/>
    <cellStyle name="Explanatory Text 2" xfId="233" xr:uid="{00000000-0005-0000-0000-00000F020000}"/>
    <cellStyle name="Explanatory Text 2 2" xfId="697" xr:uid="{00000000-0005-0000-0000-000010020000}"/>
    <cellStyle name="Explanatory Text 3" xfId="698" xr:uid="{00000000-0005-0000-0000-000011020000}"/>
    <cellStyle name="Explanatory Text 4" xfId="699" xr:uid="{00000000-0005-0000-0000-000012020000}"/>
    <cellStyle name="Explanatory Text 4 2" xfId="700" xr:uid="{00000000-0005-0000-0000-000013020000}"/>
    <cellStyle name="Giriş" xfId="234" xr:uid="{00000000-0005-0000-0000-000014020000}"/>
    <cellStyle name="Giriş 2" xfId="235" xr:uid="{00000000-0005-0000-0000-000015020000}"/>
    <cellStyle name="Giriş 2 2" xfId="701" xr:uid="{00000000-0005-0000-0000-000016020000}"/>
    <cellStyle name="Giriş 2 2 2" xfId="702" xr:uid="{00000000-0005-0000-0000-000017020000}"/>
    <cellStyle name="Giriş 2 2 3" xfId="703" xr:uid="{00000000-0005-0000-0000-000018020000}"/>
    <cellStyle name="Giriş 2 3" xfId="704" xr:uid="{00000000-0005-0000-0000-000019020000}"/>
    <cellStyle name="Giriş 2 4" xfId="705" xr:uid="{00000000-0005-0000-0000-00001A020000}"/>
    <cellStyle name="Giriş 3" xfId="706" xr:uid="{00000000-0005-0000-0000-00001B020000}"/>
    <cellStyle name="Giriş 3 2" xfId="707" xr:uid="{00000000-0005-0000-0000-00001C020000}"/>
    <cellStyle name="Giriş 3 3" xfId="708" xr:uid="{00000000-0005-0000-0000-00001D020000}"/>
    <cellStyle name="Giriş 4" xfId="709" xr:uid="{00000000-0005-0000-0000-00001E020000}"/>
    <cellStyle name="Giriş 5" xfId="710" xr:uid="{00000000-0005-0000-0000-00001F020000}"/>
    <cellStyle name="Good" xfId="236" xr:uid="{00000000-0005-0000-0000-000020020000}"/>
    <cellStyle name="Good 2" xfId="237" xr:uid="{00000000-0005-0000-0000-000021020000}"/>
    <cellStyle name="Good 2 2" xfId="711" xr:uid="{00000000-0005-0000-0000-000022020000}"/>
    <cellStyle name="Good 3" xfId="712" xr:uid="{00000000-0005-0000-0000-000023020000}"/>
    <cellStyle name="Good 4" xfId="713" xr:uid="{00000000-0005-0000-0000-000024020000}"/>
    <cellStyle name="Good 4 2" xfId="714" xr:uid="{00000000-0005-0000-0000-000025020000}"/>
    <cellStyle name="Heading 1" xfId="238" xr:uid="{00000000-0005-0000-0000-000026020000}"/>
    <cellStyle name="Heading 1 2" xfId="239" xr:uid="{00000000-0005-0000-0000-000027020000}"/>
    <cellStyle name="Heading 1 2 2" xfId="715" xr:uid="{00000000-0005-0000-0000-000028020000}"/>
    <cellStyle name="Heading 1 3" xfId="716" xr:uid="{00000000-0005-0000-0000-000029020000}"/>
    <cellStyle name="Heading 1 4" xfId="717" xr:uid="{00000000-0005-0000-0000-00002A020000}"/>
    <cellStyle name="Heading 1 4 2" xfId="718" xr:uid="{00000000-0005-0000-0000-00002B020000}"/>
    <cellStyle name="Heading 2" xfId="240" xr:uid="{00000000-0005-0000-0000-00002C020000}"/>
    <cellStyle name="Heading 2 2" xfId="241" xr:uid="{00000000-0005-0000-0000-00002D020000}"/>
    <cellStyle name="Heading 2 2 2" xfId="719" xr:uid="{00000000-0005-0000-0000-00002E020000}"/>
    <cellStyle name="Heading 2 3" xfId="720" xr:uid="{00000000-0005-0000-0000-00002F020000}"/>
    <cellStyle name="Heading 2 4" xfId="721" xr:uid="{00000000-0005-0000-0000-000030020000}"/>
    <cellStyle name="Heading 2 4 2" xfId="722" xr:uid="{00000000-0005-0000-0000-000031020000}"/>
    <cellStyle name="Heading 3" xfId="242" xr:uid="{00000000-0005-0000-0000-000032020000}"/>
    <cellStyle name="Heading 3 2" xfId="243" xr:uid="{00000000-0005-0000-0000-000033020000}"/>
    <cellStyle name="Heading 3 2 2" xfId="723" xr:uid="{00000000-0005-0000-0000-000034020000}"/>
    <cellStyle name="Heading 3 3" xfId="724" xr:uid="{00000000-0005-0000-0000-000035020000}"/>
    <cellStyle name="Heading 3 4" xfId="725" xr:uid="{00000000-0005-0000-0000-000036020000}"/>
    <cellStyle name="Heading 3 4 2" xfId="726" xr:uid="{00000000-0005-0000-0000-000037020000}"/>
    <cellStyle name="Heading 4" xfId="244" xr:uid="{00000000-0005-0000-0000-000038020000}"/>
    <cellStyle name="Heading 4 2" xfId="245" xr:uid="{00000000-0005-0000-0000-000039020000}"/>
    <cellStyle name="Heading 4 2 2" xfId="727" xr:uid="{00000000-0005-0000-0000-00003A020000}"/>
    <cellStyle name="Heading 4 3" xfId="728" xr:uid="{00000000-0005-0000-0000-00003B020000}"/>
    <cellStyle name="Heading 4 4" xfId="729" xr:uid="{00000000-0005-0000-0000-00003C020000}"/>
    <cellStyle name="Heading 4 4 2" xfId="730" xr:uid="{00000000-0005-0000-0000-00003D020000}"/>
    <cellStyle name="Hesaplama" xfId="246" xr:uid="{00000000-0005-0000-0000-00003E020000}"/>
    <cellStyle name="Hesaplama 2" xfId="247" xr:uid="{00000000-0005-0000-0000-00003F020000}"/>
    <cellStyle name="Hesaplama 2 2" xfId="731" xr:uid="{00000000-0005-0000-0000-000040020000}"/>
    <cellStyle name="Hesaplama 2 2 2" xfId="732" xr:uid="{00000000-0005-0000-0000-000041020000}"/>
    <cellStyle name="Hesaplama 2 2 3" xfId="733" xr:uid="{00000000-0005-0000-0000-000042020000}"/>
    <cellStyle name="Hesaplama 2 3" xfId="734" xr:uid="{00000000-0005-0000-0000-000043020000}"/>
    <cellStyle name="Hesaplama 2 4" xfId="735" xr:uid="{00000000-0005-0000-0000-000044020000}"/>
    <cellStyle name="Hesaplama 3" xfId="736" xr:uid="{00000000-0005-0000-0000-000045020000}"/>
    <cellStyle name="Hesaplama 3 2" xfId="737" xr:uid="{00000000-0005-0000-0000-000046020000}"/>
    <cellStyle name="Hesaplama 3 3" xfId="738" xr:uid="{00000000-0005-0000-0000-000047020000}"/>
    <cellStyle name="Hesaplama 4" xfId="739" xr:uid="{00000000-0005-0000-0000-000048020000}"/>
    <cellStyle name="Hesaplama 5" xfId="740" xr:uid="{00000000-0005-0000-0000-000049020000}"/>
    <cellStyle name="Incorrecto" xfId="248" xr:uid="{00000000-0005-0000-0000-00004A020000}"/>
    <cellStyle name="Incorrecto 2" xfId="1042" xr:uid="{00000000-0005-0000-0000-00004B020000}"/>
    <cellStyle name="Input" xfId="249" xr:uid="{00000000-0005-0000-0000-00004C020000}"/>
    <cellStyle name="Input 2" xfId="250" xr:uid="{00000000-0005-0000-0000-00004D020000}"/>
    <cellStyle name="Input 2 2" xfId="741" xr:uid="{00000000-0005-0000-0000-00004E020000}"/>
    <cellStyle name="Input 2 2 2" xfId="742" xr:uid="{00000000-0005-0000-0000-00004F020000}"/>
    <cellStyle name="Input 2 2 3" xfId="743" xr:uid="{00000000-0005-0000-0000-000050020000}"/>
    <cellStyle name="Input 2 3" xfId="744" xr:uid="{00000000-0005-0000-0000-000051020000}"/>
    <cellStyle name="Input 2 4" xfId="745" xr:uid="{00000000-0005-0000-0000-000052020000}"/>
    <cellStyle name="Input 3" xfId="746" xr:uid="{00000000-0005-0000-0000-000053020000}"/>
    <cellStyle name="Input 3 2" xfId="747" xr:uid="{00000000-0005-0000-0000-000054020000}"/>
    <cellStyle name="Input 3 3" xfId="748" xr:uid="{00000000-0005-0000-0000-000055020000}"/>
    <cellStyle name="Input 4" xfId="749" xr:uid="{00000000-0005-0000-0000-000056020000}"/>
    <cellStyle name="Input 4 2" xfId="750" xr:uid="{00000000-0005-0000-0000-000057020000}"/>
    <cellStyle name="Input 5" xfId="751" xr:uid="{00000000-0005-0000-0000-000058020000}"/>
    <cellStyle name="Input 6" xfId="752" xr:uid="{00000000-0005-0000-0000-000059020000}"/>
    <cellStyle name="Insatisfaisant 2" xfId="753" xr:uid="{00000000-0005-0000-0000-00005A020000}"/>
    <cellStyle name="İşaretli Hücre" xfId="251" xr:uid="{00000000-0005-0000-0000-00005B020000}"/>
    <cellStyle name="İşaretli Hücre 2" xfId="754" xr:uid="{00000000-0005-0000-0000-00005C020000}"/>
    <cellStyle name="İyi" xfId="252" xr:uid="{00000000-0005-0000-0000-00005D020000}"/>
    <cellStyle name="İyi 2" xfId="755" xr:uid="{00000000-0005-0000-0000-00005E020000}"/>
    <cellStyle name="Komórka połączona" xfId="253" xr:uid="{00000000-0005-0000-0000-00005F020000}"/>
    <cellStyle name="Komórka połączona 2" xfId="756" xr:uid="{00000000-0005-0000-0000-000060020000}"/>
    <cellStyle name="Komórka zaznaczona" xfId="254" xr:uid="{00000000-0005-0000-0000-000061020000}"/>
    <cellStyle name="Komórka zaznaczona 2" xfId="757" xr:uid="{00000000-0005-0000-0000-000062020000}"/>
    <cellStyle name="Kötü" xfId="255" xr:uid="{00000000-0005-0000-0000-000063020000}"/>
    <cellStyle name="Kötü 2" xfId="758" xr:uid="{00000000-0005-0000-0000-000064020000}"/>
    <cellStyle name="Linked Cell" xfId="256" xr:uid="{00000000-0005-0000-0000-000065020000}"/>
    <cellStyle name="Linked Cell 2" xfId="257" xr:uid="{00000000-0005-0000-0000-000066020000}"/>
    <cellStyle name="Linked Cell 2 2" xfId="759" xr:uid="{00000000-0005-0000-0000-000067020000}"/>
    <cellStyle name="Linked Cell 3" xfId="760" xr:uid="{00000000-0005-0000-0000-000068020000}"/>
    <cellStyle name="Linked Cell 4" xfId="761" xr:uid="{00000000-0005-0000-0000-000069020000}"/>
    <cellStyle name="Linked Cell 4 2" xfId="762" xr:uid="{00000000-0005-0000-0000-00006A020000}"/>
    <cellStyle name="Millares 2" xfId="401" xr:uid="{00000000-0005-0000-0000-00006C020000}"/>
    <cellStyle name="Millares 3" xfId="1077" xr:uid="{00000000-0005-0000-0000-00006D020000}"/>
    <cellStyle name="Milliers" xfId="1" builtinId="3"/>
    <cellStyle name="Milliers [0] 2" xfId="763" xr:uid="{00000000-0005-0000-0000-00006E020000}"/>
    <cellStyle name="Milliers [0] 2 2" xfId="1096" xr:uid="{00000000-0005-0000-0000-00006F020000}"/>
    <cellStyle name="Milliers [0] 2 3" xfId="1066" xr:uid="{00000000-0005-0000-0000-000070020000}"/>
    <cellStyle name="Milliers 2" xfId="764" xr:uid="{00000000-0005-0000-0000-000072020000}"/>
    <cellStyle name="Milliers 2 2" xfId="1097" xr:uid="{00000000-0005-0000-0000-000073020000}"/>
    <cellStyle name="Milliers 2 3" xfId="1067" xr:uid="{00000000-0005-0000-0000-000074020000}"/>
    <cellStyle name="Milliers 3" xfId="765" xr:uid="{00000000-0005-0000-0000-000075020000}"/>
    <cellStyle name="Milliers 3 2" xfId="766" xr:uid="{00000000-0005-0000-0000-000076020000}"/>
    <cellStyle name="Milliers 3 2 2" xfId="767" xr:uid="{00000000-0005-0000-0000-000077020000}"/>
    <cellStyle name="Milliers 3 2 2 2" xfId="1099" xr:uid="{00000000-0005-0000-0000-000078020000}"/>
    <cellStyle name="Milliers 3 2 2 3" xfId="1069" xr:uid="{00000000-0005-0000-0000-000079020000}"/>
    <cellStyle name="Milliers 3 2 3" xfId="1098" xr:uid="{00000000-0005-0000-0000-00007A020000}"/>
    <cellStyle name="Milliers 3 2 4" xfId="1068" xr:uid="{00000000-0005-0000-0000-00007B020000}"/>
    <cellStyle name="Milliers 3 3" xfId="768" xr:uid="{00000000-0005-0000-0000-00007C020000}"/>
    <cellStyle name="Milliers 3 3 2" xfId="1100" xr:uid="{00000000-0005-0000-0000-00007D020000}"/>
    <cellStyle name="Milliers 3 3 3" xfId="1070" xr:uid="{00000000-0005-0000-0000-00007E020000}"/>
    <cellStyle name="Milliers 3 4" xfId="769" xr:uid="{00000000-0005-0000-0000-00007F020000}"/>
    <cellStyle name="Milliers 3 5" xfId="770" xr:uid="{00000000-0005-0000-0000-000080020000}"/>
    <cellStyle name="Milliers 3 5 2" xfId="1101" xr:uid="{00000000-0005-0000-0000-000081020000}"/>
    <cellStyle name="Milliers 3 5 3" xfId="1071" xr:uid="{00000000-0005-0000-0000-000082020000}"/>
    <cellStyle name="Milliers 4" xfId="771" xr:uid="{00000000-0005-0000-0000-000083020000}"/>
    <cellStyle name="Milliers 4 2" xfId="1102" xr:uid="{00000000-0005-0000-0000-000084020000}"/>
    <cellStyle name="Milliers 4 3" xfId="1072" xr:uid="{00000000-0005-0000-0000-000085020000}"/>
    <cellStyle name="Milliers 5" xfId="772" xr:uid="{00000000-0005-0000-0000-000086020000}"/>
    <cellStyle name="Milliers 5 2" xfId="1103" xr:uid="{00000000-0005-0000-0000-000087020000}"/>
    <cellStyle name="Milliers 5 3" xfId="1073" xr:uid="{00000000-0005-0000-0000-000088020000}"/>
    <cellStyle name="Milliers 6" xfId="773" xr:uid="{00000000-0005-0000-0000-000089020000}"/>
    <cellStyle name="Milliers 6 2" xfId="1104" xr:uid="{00000000-0005-0000-0000-00008A020000}"/>
    <cellStyle name="Milliers 6 3" xfId="1074" xr:uid="{00000000-0005-0000-0000-00008B020000}"/>
    <cellStyle name="Milliers 7" xfId="774" xr:uid="{00000000-0005-0000-0000-00008C020000}"/>
    <cellStyle name="Milliers 7 2" xfId="1105" xr:uid="{00000000-0005-0000-0000-00008D020000}"/>
    <cellStyle name="Milliers 7 3" xfId="1075" xr:uid="{00000000-0005-0000-0000-00008E020000}"/>
    <cellStyle name="Milliers 8" xfId="775" xr:uid="{00000000-0005-0000-0000-00008F020000}"/>
    <cellStyle name="Milliers 8 2" xfId="1106" xr:uid="{00000000-0005-0000-0000-000090020000}"/>
    <cellStyle name="Milliers 8 3" xfId="1076" xr:uid="{00000000-0005-0000-0000-000091020000}"/>
    <cellStyle name="Milliers 9" xfId="776" xr:uid="{00000000-0005-0000-0000-000092020000}"/>
    <cellStyle name="Moeda 2" xfId="386" xr:uid="{00000000-0005-0000-0000-000094020000}"/>
    <cellStyle name="Moneda 2" xfId="413" xr:uid="{00000000-0005-0000-0000-000096020000}"/>
    <cellStyle name="Moneda 2 2" xfId="1090" xr:uid="{00000000-0005-0000-0000-000097020000}"/>
    <cellStyle name="Moneda 2 3" xfId="1060" xr:uid="{00000000-0005-0000-0000-000098020000}"/>
    <cellStyle name="Moneda 3" xfId="419" xr:uid="{00000000-0005-0000-0000-000099020000}"/>
    <cellStyle name="Moneda 3 2" xfId="1091" xr:uid="{00000000-0005-0000-0000-00009A020000}"/>
    <cellStyle name="Moneda 3 3" xfId="1061" xr:uid="{00000000-0005-0000-0000-00009B020000}"/>
    <cellStyle name="Moneda 4" xfId="424" xr:uid="{00000000-0005-0000-0000-00009C020000}"/>
    <cellStyle name="Moneda 4 2" xfId="1092" xr:uid="{00000000-0005-0000-0000-00009D020000}"/>
    <cellStyle name="Moneda 4 3" xfId="1062" xr:uid="{00000000-0005-0000-0000-00009E020000}"/>
    <cellStyle name="Moneda 5" xfId="408" xr:uid="{00000000-0005-0000-0000-00009F020000}"/>
    <cellStyle name="Moneda 5 2" xfId="1089" xr:uid="{00000000-0005-0000-0000-0000A0020000}"/>
    <cellStyle name="Moneda 5 3" xfId="1059" xr:uid="{00000000-0005-0000-0000-0000A1020000}"/>
    <cellStyle name="Moneda 6" xfId="1078" xr:uid="{00000000-0005-0000-0000-0000A2020000}"/>
    <cellStyle name="Monétaire" xfId="1048" builtinId="4"/>
    <cellStyle name="Nagłówek 1" xfId="258" xr:uid="{00000000-0005-0000-0000-0000A5020000}"/>
    <cellStyle name="Nagłówek 1 2" xfId="777" xr:uid="{00000000-0005-0000-0000-0000A6020000}"/>
    <cellStyle name="Nagłówek 2" xfId="259" xr:uid="{00000000-0005-0000-0000-0000A7020000}"/>
    <cellStyle name="Nagłówek 2 2" xfId="778" xr:uid="{00000000-0005-0000-0000-0000A8020000}"/>
    <cellStyle name="Nagłówek 3" xfId="260" xr:uid="{00000000-0005-0000-0000-0000A9020000}"/>
    <cellStyle name="Nagłówek 3 2" xfId="779" xr:uid="{00000000-0005-0000-0000-0000AA020000}"/>
    <cellStyle name="Nagłówek 4" xfId="261" xr:uid="{00000000-0005-0000-0000-0000AB020000}"/>
    <cellStyle name="Nagłówek 4 2" xfId="780" xr:uid="{00000000-0005-0000-0000-0000AC020000}"/>
    <cellStyle name="Neutral" xfId="262" xr:uid="{00000000-0005-0000-0000-0000AD020000}"/>
    <cellStyle name="Neutral 2" xfId="263" xr:uid="{00000000-0005-0000-0000-0000AE020000}"/>
    <cellStyle name="Neutral 2 2" xfId="781" xr:uid="{00000000-0005-0000-0000-0000AF020000}"/>
    <cellStyle name="Neutral 3" xfId="782" xr:uid="{00000000-0005-0000-0000-0000B0020000}"/>
    <cellStyle name="Neutral 4" xfId="783" xr:uid="{00000000-0005-0000-0000-0000B1020000}"/>
    <cellStyle name="Neutral 4 2" xfId="784" xr:uid="{00000000-0005-0000-0000-0000B2020000}"/>
    <cellStyle name="Neutral 5" xfId="1043" xr:uid="{00000000-0005-0000-0000-0000B3020000}"/>
    <cellStyle name="Neutrale" xfId="264" xr:uid="{00000000-0005-0000-0000-0000B4020000}"/>
    <cellStyle name="Neutralne" xfId="265" xr:uid="{00000000-0005-0000-0000-0000B5020000}"/>
    <cellStyle name="Neutralne 2" xfId="785" xr:uid="{00000000-0005-0000-0000-0000B6020000}"/>
    <cellStyle name="Neutre 2" xfId="786" xr:uid="{00000000-0005-0000-0000-0000B7020000}"/>
    <cellStyle name="Neutro" xfId="266" xr:uid="{00000000-0005-0000-0000-0000B8020000}"/>
    <cellStyle name="Normal" xfId="0" builtinId="0"/>
    <cellStyle name="Normal 10" xfId="394" xr:uid="{00000000-0005-0000-0000-0000BA020000}"/>
    <cellStyle name="Normal 10 2" xfId="787" xr:uid="{00000000-0005-0000-0000-0000BB020000}"/>
    <cellStyle name="Normal 11" xfId="428" xr:uid="{00000000-0005-0000-0000-0000BC020000}"/>
    <cellStyle name="Normal 11 2" xfId="1013" xr:uid="{00000000-0005-0000-0000-0000BD020000}"/>
    <cellStyle name="Normal 12" xfId="429" xr:uid="{00000000-0005-0000-0000-0000BE020000}"/>
    <cellStyle name="Normal 2" xfId="267" xr:uid="{00000000-0005-0000-0000-0000BF020000}"/>
    <cellStyle name="Normal 2 2" xfId="3" xr:uid="{00000000-0005-0000-0000-0000C0020000}"/>
    <cellStyle name="Normal 2 2 2" xfId="384" xr:uid="{00000000-0005-0000-0000-0000C1020000}"/>
    <cellStyle name="Normal 2 2 2 2" xfId="425" xr:uid="{00000000-0005-0000-0000-0000C2020000}"/>
    <cellStyle name="Normal 2 3" xfId="788" xr:uid="{00000000-0005-0000-0000-0000C3020000}"/>
    <cellStyle name="Normal 2 3 2" xfId="789" xr:uid="{00000000-0005-0000-0000-0000C4020000}"/>
    <cellStyle name="Normal 2 3 2 2" xfId="790" xr:uid="{00000000-0005-0000-0000-0000C5020000}"/>
    <cellStyle name="Normal 2 3 3" xfId="791" xr:uid="{00000000-0005-0000-0000-0000C6020000}"/>
    <cellStyle name="Normal 2 3 4" xfId="792" xr:uid="{00000000-0005-0000-0000-0000C7020000}"/>
    <cellStyle name="Normal 2_Producto" xfId="1047" xr:uid="{00000000-0005-0000-0000-0000C8020000}"/>
    <cellStyle name="Normal 3" xfId="268" xr:uid="{00000000-0005-0000-0000-0000C9020000}"/>
    <cellStyle name="Normal 3 2" xfId="382" xr:uid="{00000000-0005-0000-0000-0000CA020000}"/>
    <cellStyle name="Normal 3 2 2" xfId="421" xr:uid="{00000000-0005-0000-0000-0000CB020000}"/>
    <cellStyle name="Normal 3 3" xfId="417" xr:uid="{00000000-0005-0000-0000-0000CC020000}"/>
    <cellStyle name="Normal 3 4" xfId="426" xr:uid="{00000000-0005-0000-0000-0000CD020000}"/>
    <cellStyle name="Normal 4" xfId="269" xr:uid="{00000000-0005-0000-0000-0000CE020000}"/>
    <cellStyle name="Normal 4 2" xfId="427" xr:uid="{00000000-0005-0000-0000-0000CF020000}"/>
    <cellStyle name="Normal 4 3" xfId="410" xr:uid="{00000000-0005-0000-0000-0000D0020000}"/>
    <cellStyle name="Normal 5" xfId="270" xr:uid="{00000000-0005-0000-0000-0000D1020000}"/>
    <cellStyle name="Normal 5 2" xfId="420" xr:uid="{00000000-0005-0000-0000-0000D2020000}"/>
    <cellStyle name="Normal 5 3" xfId="409" xr:uid="{00000000-0005-0000-0000-0000D3020000}"/>
    <cellStyle name="Normal 6" xfId="379" xr:uid="{00000000-0005-0000-0000-0000D4020000}"/>
    <cellStyle name="Normal 6 2" xfId="415" xr:uid="{00000000-0005-0000-0000-0000D5020000}"/>
    <cellStyle name="Normal 6 2 2" xfId="795" xr:uid="{00000000-0005-0000-0000-0000D6020000}"/>
    <cellStyle name="Normal 6 2 3" xfId="794" xr:uid="{00000000-0005-0000-0000-0000D7020000}"/>
    <cellStyle name="Normal 6 3" xfId="796" xr:uid="{00000000-0005-0000-0000-0000D8020000}"/>
    <cellStyle name="Normal 6 4" xfId="797" xr:uid="{00000000-0005-0000-0000-0000D9020000}"/>
    <cellStyle name="Normal 6 5" xfId="793" xr:uid="{00000000-0005-0000-0000-0000DA020000}"/>
    <cellStyle name="Normal 7" xfId="387" xr:uid="{00000000-0005-0000-0000-0000DB020000}"/>
    <cellStyle name="Normal 7 2" xfId="414" xr:uid="{00000000-0005-0000-0000-0000DC020000}"/>
    <cellStyle name="Normal 7 3" xfId="798" xr:uid="{00000000-0005-0000-0000-0000DD020000}"/>
    <cellStyle name="Normal 8" xfId="388" xr:uid="{00000000-0005-0000-0000-0000DE020000}"/>
    <cellStyle name="Normal 8 2" xfId="423" xr:uid="{00000000-0005-0000-0000-0000DF020000}"/>
    <cellStyle name="Normal 9" xfId="389" xr:uid="{00000000-0005-0000-0000-0000E0020000}"/>
    <cellStyle name="Normal 9 2" xfId="405" xr:uid="{00000000-0005-0000-0000-0000E1020000}"/>
    <cellStyle name="Normal 9 3" xfId="799" xr:uid="{00000000-0005-0000-0000-0000E2020000}"/>
    <cellStyle name="Not" xfId="271" xr:uid="{00000000-0005-0000-0000-0000E4020000}"/>
    <cellStyle name="Not 2" xfId="272" xr:uid="{00000000-0005-0000-0000-0000E5020000}"/>
    <cellStyle name="Not 2 2" xfId="800" xr:uid="{00000000-0005-0000-0000-0000E6020000}"/>
    <cellStyle name="Not 2 3" xfId="801" xr:uid="{00000000-0005-0000-0000-0000E7020000}"/>
    <cellStyle name="Not 3" xfId="802" xr:uid="{00000000-0005-0000-0000-0000E8020000}"/>
    <cellStyle name="Not 4" xfId="803" xr:uid="{00000000-0005-0000-0000-0000E9020000}"/>
    <cellStyle name="Nota 2" xfId="273" xr:uid="{00000000-0005-0000-0000-0000EA020000}"/>
    <cellStyle name="Nota 2 2" xfId="804" xr:uid="{00000000-0005-0000-0000-0000EB020000}"/>
    <cellStyle name="Nota 2 3" xfId="805" xr:uid="{00000000-0005-0000-0000-0000EC020000}"/>
    <cellStyle name="Nota 3" xfId="806" xr:uid="{00000000-0005-0000-0000-0000ED020000}"/>
    <cellStyle name="Nota 4" xfId="807" xr:uid="{00000000-0005-0000-0000-0000EE020000}"/>
    <cellStyle name="Notas" xfId="274" xr:uid="{00000000-0005-0000-0000-0000EF020000}"/>
    <cellStyle name="Notas 2" xfId="275" xr:uid="{00000000-0005-0000-0000-0000F0020000}"/>
    <cellStyle name="Notas 2 2" xfId="808" xr:uid="{00000000-0005-0000-0000-0000F1020000}"/>
    <cellStyle name="Notas 2 3" xfId="809" xr:uid="{00000000-0005-0000-0000-0000F2020000}"/>
    <cellStyle name="Notas 3" xfId="810" xr:uid="{00000000-0005-0000-0000-0000F3020000}"/>
    <cellStyle name="Notas 4" xfId="811" xr:uid="{00000000-0005-0000-0000-0000F4020000}"/>
    <cellStyle name="Notas 5" xfId="1044" xr:uid="{00000000-0005-0000-0000-0000F5020000}"/>
    <cellStyle name="Note" xfId="276" xr:uid="{00000000-0005-0000-0000-0000F6020000}"/>
    <cellStyle name="Note 2" xfId="277" xr:uid="{00000000-0005-0000-0000-0000F7020000}"/>
    <cellStyle name="Note 2 2" xfId="812" xr:uid="{00000000-0005-0000-0000-0000F8020000}"/>
    <cellStyle name="Note 2 3" xfId="813" xr:uid="{00000000-0005-0000-0000-0000F9020000}"/>
    <cellStyle name="Note 3" xfId="814" xr:uid="{00000000-0005-0000-0000-0000FA020000}"/>
    <cellStyle name="Note 3 2" xfId="815" xr:uid="{00000000-0005-0000-0000-0000FB020000}"/>
    <cellStyle name="Note 4" xfId="816" xr:uid="{00000000-0005-0000-0000-0000FC020000}"/>
    <cellStyle name="Note 5" xfId="817" xr:uid="{00000000-0005-0000-0000-0000FD020000}"/>
    <cellStyle name="Note 6" xfId="818" xr:uid="{00000000-0005-0000-0000-0000FE020000}"/>
    <cellStyle name="Nötr" xfId="278" xr:uid="{00000000-0005-0000-0000-0000FF020000}"/>
    <cellStyle name="Nötr 2" xfId="819" xr:uid="{00000000-0005-0000-0000-000000030000}"/>
    <cellStyle name="Obliczenia" xfId="279" xr:uid="{00000000-0005-0000-0000-000001030000}"/>
    <cellStyle name="Obliczenia 2" xfId="280" xr:uid="{00000000-0005-0000-0000-000002030000}"/>
    <cellStyle name="Obliczenia 2 2" xfId="820" xr:uid="{00000000-0005-0000-0000-000003030000}"/>
    <cellStyle name="Obliczenia 2 2 2" xfId="821" xr:uid="{00000000-0005-0000-0000-000004030000}"/>
    <cellStyle name="Obliczenia 2 2 3" xfId="822" xr:uid="{00000000-0005-0000-0000-000005030000}"/>
    <cellStyle name="Obliczenia 2 3" xfId="823" xr:uid="{00000000-0005-0000-0000-000006030000}"/>
    <cellStyle name="Obliczenia 2 4" xfId="824" xr:uid="{00000000-0005-0000-0000-000007030000}"/>
    <cellStyle name="Obliczenia 3" xfId="825" xr:uid="{00000000-0005-0000-0000-000008030000}"/>
    <cellStyle name="Obliczenia 3 2" xfId="826" xr:uid="{00000000-0005-0000-0000-000009030000}"/>
    <cellStyle name="Obliczenia 3 3" xfId="827" xr:uid="{00000000-0005-0000-0000-00000A030000}"/>
    <cellStyle name="Obliczenia 4" xfId="828" xr:uid="{00000000-0005-0000-0000-00000B030000}"/>
    <cellStyle name="Obliczenia 5" xfId="829" xr:uid="{00000000-0005-0000-0000-00000C030000}"/>
    <cellStyle name="Output" xfId="281" xr:uid="{00000000-0005-0000-0000-00000D030000}"/>
    <cellStyle name="Output 2" xfId="282" xr:uid="{00000000-0005-0000-0000-00000E030000}"/>
    <cellStyle name="Output 2 2" xfId="830" xr:uid="{00000000-0005-0000-0000-00000F030000}"/>
    <cellStyle name="Output 2 2 2" xfId="831" xr:uid="{00000000-0005-0000-0000-000010030000}"/>
    <cellStyle name="Output 2 2 3" xfId="832" xr:uid="{00000000-0005-0000-0000-000011030000}"/>
    <cellStyle name="Output 2 3" xfId="833" xr:uid="{00000000-0005-0000-0000-000012030000}"/>
    <cellStyle name="Output 2 4" xfId="834" xr:uid="{00000000-0005-0000-0000-000013030000}"/>
    <cellStyle name="Output 3" xfId="835" xr:uid="{00000000-0005-0000-0000-000014030000}"/>
    <cellStyle name="Output 3 2" xfId="836" xr:uid="{00000000-0005-0000-0000-000015030000}"/>
    <cellStyle name="Output 3 3" xfId="837" xr:uid="{00000000-0005-0000-0000-000016030000}"/>
    <cellStyle name="Output 4" xfId="838" xr:uid="{00000000-0005-0000-0000-000017030000}"/>
    <cellStyle name="Output 4 2" xfId="839" xr:uid="{00000000-0005-0000-0000-000018030000}"/>
    <cellStyle name="Output 5" xfId="840" xr:uid="{00000000-0005-0000-0000-000019030000}"/>
    <cellStyle name="Output 6" xfId="841" xr:uid="{00000000-0005-0000-0000-00001A030000}"/>
    <cellStyle name="Percent 2" xfId="283" xr:uid="{00000000-0005-0000-0000-00001B030000}"/>
    <cellStyle name="Percent 3" xfId="842" xr:uid="{00000000-0005-0000-0000-00001C030000}"/>
    <cellStyle name="Porcentagem 2" xfId="4" xr:uid="{00000000-0005-0000-0000-00001D030000}"/>
    <cellStyle name="Porcentagem 3" xfId="381" xr:uid="{00000000-0005-0000-0000-00001E030000}"/>
    <cellStyle name="Porcentaje 2" xfId="402" xr:uid="{00000000-0005-0000-0000-000020030000}"/>
    <cellStyle name="Porcentaje 2 2" xfId="411" xr:uid="{00000000-0005-0000-0000-000021030000}"/>
    <cellStyle name="Porcentaje 3" xfId="416" xr:uid="{00000000-0005-0000-0000-000022030000}"/>
    <cellStyle name="Porcentaje 4" xfId="406" xr:uid="{00000000-0005-0000-0000-000023030000}"/>
    <cellStyle name="Porcentual 2" xfId="407" xr:uid="{00000000-0005-0000-0000-000024030000}"/>
    <cellStyle name="Porcentual 2 2" xfId="412" xr:uid="{00000000-0005-0000-0000-000025030000}"/>
    <cellStyle name="Porcentual 2 2 2" xfId="422" xr:uid="{00000000-0005-0000-0000-000026030000}"/>
    <cellStyle name="Porcentual 2 3" xfId="418" xr:uid="{00000000-0005-0000-0000-000027030000}"/>
    <cellStyle name="Pourcentage" xfId="2" builtinId="5"/>
    <cellStyle name="Pourcentage 2" xfId="431" xr:uid="{00000000-0005-0000-0000-000028030000}"/>
    <cellStyle name="Pourcentage 2 2" xfId="843" xr:uid="{00000000-0005-0000-0000-000029030000}"/>
    <cellStyle name="Pourcentage 2 2 2" xfId="844" xr:uid="{00000000-0005-0000-0000-00002A030000}"/>
    <cellStyle name="Pourcentage 2 3" xfId="845" xr:uid="{00000000-0005-0000-0000-00002B030000}"/>
    <cellStyle name="Pourcentage 2 4" xfId="846" xr:uid="{00000000-0005-0000-0000-00002C030000}"/>
    <cellStyle name="Saída 2" xfId="284" xr:uid="{00000000-0005-0000-0000-00002D030000}"/>
    <cellStyle name="Saída 2 2" xfId="847" xr:uid="{00000000-0005-0000-0000-00002E030000}"/>
    <cellStyle name="Saída 2 3" xfId="848" xr:uid="{00000000-0005-0000-0000-00002F030000}"/>
    <cellStyle name="Saída 3" xfId="849" xr:uid="{00000000-0005-0000-0000-000030030000}"/>
    <cellStyle name="Saída 4" xfId="850" xr:uid="{00000000-0005-0000-0000-000031030000}"/>
    <cellStyle name="Salida" xfId="285" xr:uid="{00000000-0005-0000-0000-000032030000}"/>
    <cellStyle name="Salida 2" xfId="286" xr:uid="{00000000-0005-0000-0000-000033030000}"/>
    <cellStyle name="Salida 2 2" xfId="851" xr:uid="{00000000-0005-0000-0000-000034030000}"/>
    <cellStyle name="Salida 2 3" xfId="852" xr:uid="{00000000-0005-0000-0000-000035030000}"/>
    <cellStyle name="Salida 3" xfId="853" xr:uid="{00000000-0005-0000-0000-000036030000}"/>
    <cellStyle name="Salida 4" xfId="854" xr:uid="{00000000-0005-0000-0000-000037030000}"/>
    <cellStyle name="Salida 5" xfId="1045" xr:uid="{00000000-0005-0000-0000-000038030000}"/>
    <cellStyle name="Satisfaisant 2" xfId="855" xr:uid="{00000000-0005-0000-0000-000039030000}"/>
    <cellStyle name="Separador de milhares 2" xfId="5" xr:uid="{00000000-0005-0000-0000-00003A030000}"/>
    <cellStyle name="Separador de milhares 2 2" xfId="390" xr:uid="{00000000-0005-0000-0000-00003B030000}"/>
    <cellStyle name="Separador de milhares 2 2 2" xfId="398" xr:uid="{00000000-0005-0000-0000-00003C030000}"/>
    <cellStyle name="Separador de milhares 2 2 2 2" xfId="1086" xr:uid="{00000000-0005-0000-0000-00003D030000}"/>
    <cellStyle name="Separador de milhares 2 2 2 3" xfId="1056" xr:uid="{00000000-0005-0000-0000-00003E030000}"/>
    <cellStyle name="Separador de milhares 3" xfId="383" xr:uid="{00000000-0005-0000-0000-00003F030000}"/>
    <cellStyle name="Separador de milhares 3 2" xfId="397" xr:uid="{00000000-0005-0000-0000-000040030000}"/>
    <cellStyle name="Separador de milhares 3 2 2" xfId="1085" xr:uid="{00000000-0005-0000-0000-000041030000}"/>
    <cellStyle name="Separador de milhares 3 2 3" xfId="1055" xr:uid="{00000000-0005-0000-0000-000042030000}"/>
    <cellStyle name="Separador de milhares 3 3" xfId="1080" xr:uid="{00000000-0005-0000-0000-000043030000}"/>
    <cellStyle name="Separador de milhares 3 4" xfId="1050" xr:uid="{00000000-0005-0000-0000-000044030000}"/>
    <cellStyle name="Separador de milhares 4" xfId="391" xr:uid="{00000000-0005-0000-0000-000045030000}"/>
    <cellStyle name="Separador de milhares 4 2" xfId="399" xr:uid="{00000000-0005-0000-0000-000046030000}"/>
    <cellStyle name="Separador de milhares 4 2 2" xfId="1087" xr:uid="{00000000-0005-0000-0000-000047030000}"/>
    <cellStyle name="Separador de milhares 4 2 3" xfId="1057" xr:uid="{00000000-0005-0000-0000-000048030000}"/>
    <cellStyle name="Separador de milhares 4 3" xfId="1081" xr:uid="{00000000-0005-0000-0000-000049030000}"/>
    <cellStyle name="Separador de milhares 4 4" xfId="1051" xr:uid="{00000000-0005-0000-0000-00004A030000}"/>
    <cellStyle name="Separador de milhares 5" xfId="392" xr:uid="{00000000-0005-0000-0000-00004B030000}"/>
    <cellStyle name="Separador de milhares 5 2" xfId="400" xr:uid="{00000000-0005-0000-0000-00004C030000}"/>
    <cellStyle name="Separador de milhares 5 2 2" xfId="1088" xr:uid="{00000000-0005-0000-0000-00004D030000}"/>
    <cellStyle name="Separador de milhares 5 2 3" xfId="1058" xr:uid="{00000000-0005-0000-0000-00004E030000}"/>
    <cellStyle name="Sortie 2" xfId="856" xr:uid="{00000000-0005-0000-0000-00004F030000}"/>
    <cellStyle name="Suma" xfId="287" xr:uid="{00000000-0005-0000-0000-000050030000}"/>
    <cellStyle name="Suma 2" xfId="288" xr:uid="{00000000-0005-0000-0000-000051030000}"/>
    <cellStyle name="Suma 2 2" xfId="857" xr:uid="{00000000-0005-0000-0000-000052030000}"/>
    <cellStyle name="Suma 2 2 2" xfId="858" xr:uid="{00000000-0005-0000-0000-000053030000}"/>
    <cellStyle name="Suma 2 2 3" xfId="859" xr:uid="{00000000-0005-0000-0000-000054030000}"/>
    <cellStyle name="Suma 2 3" xfId="860" xr:uid="{00000000-0005-0000-0000-000055030000}"/>
    <cellStyle name="Suma 2 4" xfId="861" xr:uid="{00000000-0005-0000-0000-000056030000}"/>
    <cellStyle name="Suma 3" xfId="862" xr:uid="{00000000-0005-0000-0000-000057030000}"/>
    <cellStyle name="Suma 3 2" xfId="863" xr:uid="{00000000-0005-0000-0000-000058030000}"/>
    <cellStyle name="Suma 3 3" xfId="864" xr:uid="{00000000-0005-0000-0000-000059030000}"/>
    <cellStyle name="Suma 4" xfId="865" xr:uid="{00000000-0005-0000-0000-00005A030000}"/>
    <cellStyle name="Suma 5" xfId="866" xr:uid="{00000000-0005-0000-0000-00005B030000}"/>
    <cellStyle name="Tekst objaśnienia" xfId="289" xr:uid="{00000000-0005-0000-0000-00005C030000}"/>
    <cellStyle name="Tekst objaśnienia 2" xfId="867" xr:uid="{00000000-0005-0000-0000-00005D030000}"/>
    <cellStyle name="Tekst ostrzeżenia" xfId="290" xr:uid="{00000000-0005-0000-0000-00005E030000}"/>
    <cellStyle name="Tekst ostrzeżenia 2" xfId="868" xr:uid="{00000000-0005-0000-0000-00005F030000}"/>
    <cellStyle name="Testo avviso" xfId="291" xr:uid="{00000000-0005-0000-0000-000060030000}"/>
    <cellStyle name="Testo descrittivo" xfId="292" xr:uid="{00000000-0005-0000-0000-000061030000}"/>
    <cellStyle name="Texte explicatif 2" xfId="869" xr:uid="{00000000-0005-0000-0000-000062030000}"/>
    <cellStyle name="Texto de advertencia" xfId="293" xr:uid="{00000000-0005-0000-0000-000063030000}"/>
    <cellStyle name="Texto de advertencia 2" xfId="1046" xr:uid="{00000000-0005-0000-0000-000064030000}"/>
    <cellStyle name="Texto de Aviso 2" xfId="870" xr:uid="{00000000-0005-0000-0000-000065030000}"/>
    <cellStyle name="Texto explicativo 2" xfId="871" xr:uid="{00000000-0005-0000-0000-000066030000}"/>
    <cellStyle name="Title" xfId="294" xr:uid="{00000000-0005-0000-0000-000067030000}"/>
    <cellStyle name="Title 2" xfId="295" xr:uid="{00000000-0005-0000-0000-000068030000}"/>
    <cellStyle name="Title 2 2" xfId="872" xr:uid="{00000000-0005-0000-0000-000069030000}"/>
    <cellStyle name="Title 2 2 2" xfId="873" xr:uid="{00000000-0005-0000-0000-00006A030000}"/>
    <cellStyle name="Title 2 3" xfId="874" xr:uid="{00000000-0005-0000-0000-00006B030000}"/>
    <cellStyle name="Title 3" xfId="875" xr:uid="{00000000-0005-0000-0000-00006C030000}"/>
    <cellStyle name="Title 3 2" xfId="876" xr:uid="{00000000-0005-0000-0000-00006D030000}"/>
    <cellStyle name="Title 4" xfId="877" xr:uid="{00000000-0005-0000-0000-00006E030000}"/>
    <cellStyle name="Title 4 2" xfId="878" xr:uid="{00000000-0005-0000-0000-00006F030000}"/>
    <cellStyle name="Title 5" xfId="879" xr:uid="{00000000-0005-0000-0000-000070030000}"/>
    <cellStyle name="Title 5 2" xfId="880" xr:uid="{00000000-0005-0000-0000-000071030000}"/>
    <cellStyle name="Titolo" xfId="296" xr:uid="{00000000-0005-0000-0000-000072030000}"/>
    <cellStyle name="Titolo 1" xfId="297" xr:uid="{00000000-0005-0000-0000-000073030000}"/>
    <cellStyle name="Titolo 2" xfId="298" xr:uid="{00000000-0005-0000-0000-000074030000}"/>
    <cellStyle name="Titolo 3" xfId="299" xr:uid="{00000000-0005-0000-0000-000075030000}"/>
    <cellStyle name="Titolo 4" xfId="300" xr:uid="{00000000-0005-0000-0000-000076030000}"/>
    <cellStyle name="Titolo 5" xfId="881" xr:uid="{00000000-0005-0000-0000-000077030000}"/>
    <cellStyle name="Titolo 5 2" xfId="882" xr:uid="{00000000-0005-0000-0000-000078030000}"/>
    <cellStyle name="Titolo_Besoins Produits 150108" xfId="301" xr:uid="{00000000-0005-0000-0000-000079030000}"/>
    <cellStyle name="Titre 2" xfId="883" xr:uid="{00000000-0005-0000-0000-00007A030000}"/>
    <cellStyle name="Titre 1 2" xfId="884" xr:uid="{00000000-0005-0000-0000-00007B030000}"/>
    <cellStyle name="Titre 2 2" xfId="885" xr:uid="{00000000-0005-0000-0000-00007C030000}"/>
    <cellStyle name="Titre 3 2" xfId="886" xr:uid="{00000000-0005-0000-0000-00007D030000}"/>
    <cellStyle name="Titre 4 2" xfId="887" xr:uid="{00000000-0005-0000-0000-00007E030000}"/>
    <cellStyle name="Título 1 2" xfId="889" xr:uid="{00000000-0005-0000-0000-00007F030000}"/>
    <cellStyle name="Título 2 2" xfId="890" xr:uid="{00000000-0005-0000-0000-000080030000}"/>
    <cellStyle name="Título 3 2" xfId="891" xr:uid="{00000000-0005-0000-0000-000081030000}"/>
    <cellStyle name="Título 4 2" xfId="893" xr:uid="{00000000-0005-0000-0000-000082030000}"/>
    <cellStyle name="Título 4 3" xfId="892" xr:uid="{00000000-0005-0000-0000-000083030000}"/>
    <cellStyle name="Título 5" xfId="888" xr:uid="{00000000-0005-0000-0000-000084030000}"/>
    <cellStyle name="Toplam" xfId="302" xr:uid="{00000000-0005-0000-0000-000085030000}"/>
    <cellStyle name="Toplam 2" xfId="303" xr:uid="{00000000-0005-0000-0000-000086030000}"/>
    <cellStyle name="Toplam 2 2" xfId="894" xr:uid="{00000000-0005-0000-0000-000087030000}"/>
    <cellStyle name="Toplam 2 2 2" xfId="895" xr:uid="{00000000-0005-0000-0000-000088030000}"/>
    <cellStyle name="Toplam 2 2 3" xfId="896" xr:uid="{00000000-0005-0000-0000-000089030000}"/>
    <cellStyle name="Toplam 2 3" xfId="897" xr:uid="{00000000-0005-0000-0000-00008A030000}"/>
    <cellStyle name="Toplam 2 4" xfId="898" xr:uid="{00000000-0005-0000-0000-00008B030000}"/>
    <cellStyle name="Toplam 3" xfId="899" xr:uid="{00000000-0005-0000-0000-00008C030000}"/>
    <cellStyle name="Toplam 3 2" xfId="900" xr:uid="{00000000-0005-0000-0000-00008D030000}"/>
    <cellStyle name="Toplam 3 3" xfId="901" xr:uid="{00000000-0005-0000-0000-00008E030000}"/>
    <cellStyle name="Toplam 4" xfId="902" xr:uid="{00000000-0005-0000-0000-00008F030000}"/>
    <cellStyle name="Toplam 5" xfId="903" xr:uid="{00000000-0005-0000-0000-000090030000}"/>
    <cellStyle name="Total 2" xfId="403" xr:uid="{00000000-0005-0000-0000-000091030000}"/>
    <cellStyle name="Total 2 2" xfId="904" xr:uid="{00000000-0005-0000-0000-000092030000}"/>
    <cellStyle name="Totale" xfId="304" xr:uid="{00000000-0005-0000-0000-000093030000}"/>
    <cellStyle name="Totale 2" xfId="305" xr:uid="{00000000-0005-0000-0000-000094030000}"/>
    <cellStyle name="Totale 2 2" xfId="905" xr:uid="{00000000-0005-0000-0000-000095030000}"/>
    <cellStyle name="Totale 2 3" xfId="906" xr:uid="{00000000-0005-0000-0000-000096030000}"/>
    <cellStyle name="Totale 3" xfId="907" xr:uid="{00000000-0005-0000-0000-000097030000}"/>
    <cellStyle name="Totale 4" xfId="908" xr:uid="{00000000-0005-0000-0000-000098030000}"/>
    <cellStyle name="Tytuł" xfId="306" xr:uid="{00000000-0005-0000-0000-000099030000}"/>
    <cellStyle name="Tytuł 2" xfId="909" xr:uid="{00000000-0005-0000-0000-00009A030000}"/>
    <cellStyle name="Tytuł 2 2" xfId="910" xr:uid="{00000000-0005-0000-0000-00009B030000}"/>
    <cellStyle name="Tytuł 3" xfId="911" xr:uid="{00000000-0005-0000-0000-00009C030000}"/>
    <cellStyle name="Uwaga" xfId="307" xr:uid="{00000000-0005-0000-0000-00009D030000}"/>
    <cellStyle name="Uwaga 2" xfId="308" xr:uid="{00000000-0005-0000-0000-00009E030000}"/>
    <cellStyle name="Uwaga 2 2" xfId="912" xr:uid="{00000000-0005-0000-0000-00009F030000}"/>
    <cellStyle name="Uwaga 2 3" xfId="913" xr:uid="{00000000-0005-0000-0000-0000A0030000}"/>
    <cellStyle name="Uwaga 3" xfId="914" xr:uid="{00000000-0005-0000-0000-0000A1030000}"/>
    <cellStyle name="Uwaga 4" xfId="915" xr:uid="{00000000-0005-0000-0000-0000A2030000}"/>
    <cellStyle name="Uyarı Metni" xfId="309" xr:uid="{00000000-0005-0000-0000-0000A3030000}"/>
    <cellStyle name="Uyarı Metni 2" xfId="916" xr:uid="{00000000-0005-0000-0000-0000A4030000}"/>
    <cellStyle name="Valore non valido" xfId="310" xr:uid="{00000000-0005-0000-0000-0000A5030000}"/>
    <cellStyle name="Valore valido" xfId="311" xr:uid="{00000000-0005-0000-0000-0000A6030000}"/>
    <cellStyle name="Verificar Célula" xfId="312" xr:uid="{00000000-0005-0000-0000-0000A7030000}"/>
    <cellStyle name="Vérification 2" xfId="917" xr:uid="{00000000-0005-0000-0000-0000A8030000}"/>
    <cellStyle name="Vírgula 2" xfId="380" xr:uid="{00000000-0005-0000-0000-0000A9030000}"/>
    <cellStyle name="Vírgula 2 2" xfId="396" xr:uid="{00000000-0005-0000-0000-0000AA030000}"/>
    <cellStyle name="Vírgula 2 2 2" xfId="1084" xr:uid="{00000000-0005-0000-0000-0000AB030000}"/>
    <cellStyle name="Vírgula 2 2 3" xfId="1054" xr:uid="{00000000-0005-0000-0000-0000AC030000}"/>
    <cellStyle name="Vírgula 2 3" xfId="1079" xr:uid="{00000000-0005-0000-0000-0000AD030000}"/>
    <cellStyle name="Vírgula 2 4" xfId="1049" xr:uid="{00000000-0005-0000-0000-0000AE030000}"/>
    <cellStyle name="Vírgula 3" xfId="393" xr:uid="{00000000-0005-0000-0000-0000AF030000}"/>
    <cellStyle name="Vírgula 3 2" xfId="1082" xr:uid="{00000000-0005-0000-0000-0000B0030000}"/>
    <cellStyle name="Vírgula 3 3" xfId="1052" xr:uid="{00000000-0005-0000-0000-0000B1030000}"/>
    <cellStyle name="Vírgula 4" xfId="395" xr:uid="{00000000-0005-0000-0000-0000B2030000}"/>
    <cellStyle name="Vírgula 4 2" xfId="1083" xr:uid="{00000000-0005-0000-0000-0000B3030000}"/>
    <cellStyle name="Vírgula 4 3" xfId="1053" xr:uid="{00000000-0005-0000-0000-0000B4030000}"/>
    <cellStyle name="Vírgula 5" xfId="404" xr:uid="{00000000-0005-0000-0000-0000B5030000}"/>
    <cellStyle name="Vírgula 6" xfId="430" xr:uid="{00000000-0005-0000-0000-0000B6030000}"/>
    <cellStyle name="Vurgu1" xfId="313" xr:uid="{00000000-0005-0000-0000-0000B7030000}"/>
    <cellStyle name="Vurgu1 2" xfId="918" xr:uid="{00000000-0005-0000-0000-0000B8030000}"/>
    <cellStyle name="Vurgu2" xfId="314" xr:uid="{00000000-0005-0000-0000-0000B9030000}"/>
    <cellStyle name="Vurgu2 2" xfId="919" xr:uid="{00000000-0005-0000-0000-0000BA030000}"/>
    <cellStyle name="Vurgu3" xfId="315" xr:uid="{00000000-0005-0000-0000-0000BB030000}"/>
    <cellStyle name="Vurgu3 2" xfId="920" xr:uid="{00000000-0005-0000-0000-0000BC030000}"/>
    <cellStyle name="Vurgu4" xfId="316" xr:uid="{00000000-0005-0000-0000-0000BD030000}"/>
    <cellStyle name="Vurgu4 2" xfId="921" xr:uid="{00000000-0005-0000-0000-0000BE030000}"/>
    <cellStyle name="Vurgu5" xfId="317" xr:uid="{00000000-0005-0000-0000-0000BF030000}"/>
    <cellStyle name="Vurgu5 2" xfId="922" xr:uid="{00000000-0005-0000-0000-0000C0030000}"/>
    <cellStyle name="Vurgu6" xfId="318" xr:uid="{00000000-0005-0000-0000-0000C1030000}"/>
    <cellStyle name="Vurgu6 2" xfId="923" xr:uid="{00000000-0005-0000-0000-0000C2030000}"/>
    <cellStyle name="Warning Text" xfId="319" xr:uid="{00000000-0005-0000-0000-0000C3030000}"/>
    <cellStyle name="Warning Text 2" xfId="320" xr:uid="{00000000-0005-0000-0000-0000C4030000}"/>
    <cellStyle name="Warning Text 2 2" xfId="924" xr:uid="{00000000-0005-0000-0000-0000C5030000}"/>
    <cellStyle name="Warning Text 3" xfId="925" xr:uid="{00000000-0005-0000-0000-0000C6030000}"/>
    <cellStyle name="Warning Text 4" xfId="926" xr:uid="{00000000-0005-0000-0000-0000C7030000}"/>
    <cellStyle name="Warning Text 4 2" xfId="927" xr:uid="{00000000-0005-0000-0000-0000C8030000}"/>
    <cellStyle name="Złe" xfId="321" xr:uid="{00000000-0005-0000-0000-0000C9030000}"/>
    <cellStyle name="Złe 2" xfId="928" xr:uid="{00000000-0005-0000-0000-0000CA030000}"/>
    <cellStyle name="إخراج" xfId="322" xr:uid="{00000000-0005-0000-0000-0000CB030000}"/>
    <cellStyle name="إخراج 2" xfId="323" xr:uid="{00000000-0005-0000-0000-0000CC030000}"/>
    <cellStyle name="إخراج 2 2" xfId="929" xr:uid="{00000000-0005-0000-0000-0000CD030000}"/>
    <cellStyle name="إخراج 2 3" xfId="930" xr:uid="{00000000-0005-0000-0000-0000CE030000}"/>
    <cellStyle name="إخراج 3" xfId="931" xr:uid="{00000000-0005-0000-0000-0000CF030000}"/>
    <cellStyle name="إخراج 4" xfId="932" xr:uid="{00000000-0005-0000-0000-0000D0030000}"/>
    <cellStyle name="إدخال" xfId="324" xr:uid="{00000000-0005-0000-0000-0000D1030000}"/>
    <cellStyle name="إدخال 2" xfId="325" xr:uid="{00000000-0005-0000-0000-0000D2030000}"/>
    <cellStyle name="إدخال 2 2" xfId="933" xr:uid="{00000000-0005-0000-0000-0000D3030000}"/>
    <cellStyle name="إدخال 2 3" xfId="934" xr:uid="{00000000-0005-0000-0000-0000D4030000}"/>
    <cellStyle name="إدخال 3" xfId="935" xr:uid="{00000000-0005-0000-0000-0000D5030000}"/>
    <cellStyle name="إدخال 4" xfId="936" xr:uid="{00000000-0005-0000-0000-0000D6030000}"/>
    <cellStyle name="الإجمالي" xfId="326" xr:uid="{00000000-0005-0000-0000-0000D7030000}"/>
    <cellStyle name="الإجمالي 2" xfId="327" xr:uid="{00000000-0005-0000-0000-0000D8030000}"/>
    <cellStyle name="الإجمالي 2 2" xfId="937" xr:uid="{00000000-0005-0000-0000-0000D9030000}"/>
    <cellStyle name="الإجمالي 2 3" xfId="938" xr:uid="{00000000-0005-0000-0000-0000DA030000}"/>
    <cellStyle name="الإجمالي 3" xfId="939" xr:uid="{00000000-0005-0000-0000-0000DB030000}"/>
    <cellStyle name="الإجمالي 4" xfId="940" xr:uid="{00000000-0005-0000-0000-0000DC030000}"/>
    <cellStyle name="تمييز1" xfId="328" xr:uid="{00000000-0005-0000-0000-0000DD030000}"/>
    <cellStyle name="تمييز2" xfId="329" xr:uid="{00000000-0005-0000-0000-0000DE030000}"/>
    <cellStyle name="تمييز3" xfId="330" xr:uid="{00000000-0005-0000-0000-0000DF030000}"/>
    <cellStyle name="تمييز4" xfId="331" xr:uid="{00000000-0005-0000-0000-0000E0030000}"/>
    <cellStyle name="تمييز5" xfId="332" xr:uid="{00000000-0005-0000-0000-0000E1030000}"/>
    <cellStyle name="تمييز6" xfId="333" xr:uid="{00000000-0005-0000-0000-0000E2030000}"/>
    <cellStyle name="جيد" xfId="334" xr:uid="{00000000-0005-0000-0000-0000E3030000}"/>
    <cellStyle name="حساب" xfId="335" xr:uid="{00000000-0005-0000-0000-0000E4030000}"/>
    <cellStyle name="حساب 2" xfId="336" xr:uid="{00000000-0005-0000-0000-0000E5030000}"/>
    <cellStyle name="حساب 2 2" xfId="941" xr:uid="{00000000-0005-0000-0000-0000E6030000}"/>
    <cellStyle name="حساب 2 3" xfId="942" xr:uid="{00000000-0005-0000-0000-0000E7030000}"/>
    <cellStyle name="حساب 3" xfId="943" xr:uid="{00000000-0005-0000-0000-0000E8030000}"/>
    <cellStyle name="حساب 4" xfId="944" xr:uid="{00000000-0005-0000-0000-0000E9030000}"/>
    <cellStyle name="خلية تدقيق" xfId="337" xr:uid="{00000000-0005-0000-0000-0000EA030000}"/>
    <cellStyle name="خلية مرتبطة" xfId="338" xr:uid="{00000000-0005-0000-0000-0000EB030000}"/>
    <cellStyle name="سيئ" xfId="339" xr:uid="{00000000-0005-0000-0000-0000EC030000}"/>
    <cellStyle name="عنوان" xfId="340" xr:uid="{00000000-0005-0000-0000-0000ED030000}"/>
    <cellStyle name="عنوان 1" xfId="341" xr:uid="{00000000-0005-0000-0000-0000EE030000}"/>
    <cellStyle name="عنوان 2" xfId="342" xr:uid="{00000000-0005-0000-0000-0000EF030000}"/>
    <cellStyle name="عنوان 3" xfId="343" xr:uid="{00000000-0005-0000-0000-0000F0030000}"/>
    <cellStyle name="عنوان 4" xfId="344" xr:uid="{00000000-0005-0000-0000-0000F1030000}"/>
    <cellStyle name="عنوان 5" xfId="945" xr:uid="{00000000-0005-0000-0000-0000F2030000}"/>
    <cellStyle name="عنوان 5 2" xfId="946" xr:uid="{00000000-0005-0000-0000-0000F3030000}"/>
    <cellStyle name="محايد" xfId="345" xr:uid="{00000000-0005-0000-0000-0000F4030000}"/>
    <cellStyle name="ملاحظة" xfId="346" xr:uid="{00000000-0005-0000-0000-0000F5030000}"/>
    <cellStyle name="ملاحظة 2" xfId="347" xr:uid="{00000000-0005-0000-0000-0000F6030000}"/>
    <cellStyle name="ملاحظة 2 2" xfId="947" xr:uid="{00000000-0005-0000-0000-0000F7030000}"/>
    <cellStyle name="ملاحظة 2 3" xfId="948" xr:uid="{00000000-0005-0000-0000-0000F8030000}"/>
    <cellStyle name="ملاحظة 3" xfId="949" xr:uid="{00000000-0005-0000-0000-0000F9030000}"/>
    <cellStyle name="ملاحظة 4" xfId="950" xr:uid="{00000000-0005-0000-0000-0000FA030000}"/>
    <cellStyle name="نص تحذير" xfId="348" xr:uid="{00000000-0005-0000-0000-0000FB030000}"/>
    <cellStyle name="نص توضيحي" xfId="349" xr:uid="{00000000-0005-0000-0000-0000FC030000}"/>
    <cellStyle name="เซลล์ตรวจสอบ" xfId="350" xr:uid="{00000000-0005-0000-0000-0000FD030000}"/>
    <cellStyle name="เซลล์ตรวจสอบ 2" xfId="951" xr:uid="{00000000-0005-0000-0000-0000FE030000}"/>
    <cellStyle name="เซลล์ที่มีการเชื่อมโยง" xfId="351" xr:uid="{00000000-0005-0000-0000-0000FF030000}"/>
    <cellStyle name="เซลล์ที่มีการเชื่อมโยง 2" xfId="952" xr:uid="{00000000-0005-0000-0000-000000040000}"/>
    <cellStyle name="แย่" xfId="352" xr:uid="{00000000-0005-0000-0000-000001040000}"/>
    <cellStyle name="แย่ 2" xfId="953" xr:uid="{00000000-0005-0000-0000-000002040000}"/>
    <cellStyle name="แสดงผล" xfId="353" xr:uid="{00000000-0005-0000-0000-000003040000}"/>
    <cellStyle name="แสดงผล 2" xfId="354" xr:uid="{00000000-0005-0000-0000-000004040000}"/>
    <cellStyle name="แสดงผล 2 2" xfId="954" xr:uid="{00000000-0005-0000-0000-000005040000}"/>
    <cellStyle name="แสดงผล 2 2 2" xfId="955" xr:uid="{00000000-0005-0000-0000-000006040000}"/>
    <cellStyle name="แสดงผล 2 2 3" xfId="956" xr:uid="{00000000-0005-0000-0000-000007040000}"/>
    <cellStyle name="แสดงผล 2 3" xfId="957" xr:uid="{00000000-0005-0000-0000-000008040000}"/>
    <cellStyle name="แสดงผล 2 4" xfId="958" xr:uid="{00000000-0005-0000-0000-000009040000}"/>
    <cellStyle name="แสดงผล 3" xfId="959" xr:uid="{00000000-0005-0000-0000-00000A040000}"/>
    <cellStyle name="แสดงผล 3 2" xfId="960" xr:uid="{00000000-0005-0000-0000-00000B040000}"/>
    <cellStyle name="แสดงผล 3 3" xfId="961" xr:uid="{00000000-0005-0000-0000-00000C040000}"/>
    <cellStyle name="แสดงผล 4" xfId="962" xr:uid="{00000000-0005-0000-0000-00000D040000}"/>
    <cellStyle name="แสดงผล 5" xfId="963" xr:uid="{00000000-0005-0000-0000-00000E040000}"/>
    <cellStyle name="การคำนวณ" xfId="355" xr:uid="{00000000-0005-0000-0000-00000F040000}"/>
    <cellStyle name="การคำนวณ 2" xfId="356" xr:uid="{00000000-0005-0000-0000-000010040000}"/>
    <cellStyle name="การคำนวณ 2 2" xfId="964" xr:uid="{00000000-0005-0000-0000-000011040000}"/>
    <cellStyle name="การคำนวณ 2 2 2" xfId="965" xr:uid="{00000000-0005-0000-0000-000012040000}"/>
    <cellStyle name="การคำนวณ 2 2 3" xfId="966" xr:uid="{00000000-0005-0000-0000-000013040000}"/>
    <cellStyle name="การคำนวณ 2 3" xfId="967" xr:uid="{00000000-0005-0000-0000-000014040000}"/>
    <cellStyle name="การคำนวณ 2 4" xfId="968" xr:uid="{00000000-0005-0000-0000-000015040000}"/>
    <cellStyle name="การคำนวณ 3" xfId="969" xr:uid="{00000000-0005-0000-0000-000016040000}"/>
    <cellStyle name="การคำนวณ 3 2" xfId="970" xr:uid="{00000000-0005-0000-0000-000017040000}"/>
    <cellStyle name="การคำนวณ 3 3" xfId="971" xr:uid="{00000000-0005-0000-0000-000018040000}"/>
    <cellStyle name="การคำนวณ 4" xfId="972" xr:uid="{00000000-0005-0000-0000-000019040000}"/>
    <cellStyle name="การคำนวณ 5" xfId="973" xr:uid="{00000000-0005-0000-0000-00001A040000}"/>
    <cellStyle name="ข้อความเตือน" xfId="357" xr:uid="{00000000-0005-0000-0000-00001B040000}"/>
    <cellStyle name="ข้อความเตือน 2" xfId="974" xr:uid="{00000000-0005-0000-0000-00001C040000}"/>
    <cellStyle name="ข้อความอธิบาย" xfId="358" xr:uid="{00000000-0005-0000-0000-00001D040000}"/>
    <cellStyle name="ข้อความอธิบาย 2" xfId="975" xr:uid="{00000000-0005-0000-0000-00001E040000}"/>
    <cellStyle name="ชื่อเรื่อง" xfId="359" xr:uid="{00000000-0005-0000-0000-00001F040000}"/>
    <cellStyle name="ชื่อเรื่อง 2" xfId="976" xr:uid="{00000000-0005-0000-0000-000020040000}"/>
    <cellStyle name="ดี" xfId="360" xr:uid="{00000000-0005-0000-0000-000021040000}"/>
    <cellStyle name="ดี 2" xfId="977" xr:uid="{00000000-0005-0000-0000-000022040000}"/>
    <cellStyle name="ป้อนค่า" xfId="361" xr:uid="{00000000-0005-0000-0000-000023040000}"/>
    <cellStyle name="ป้อนค่า 2" xfId="362" xr:uid="{00000000-0005-0000-0000-000024040000}"/>
    <cellStyle name="ป้อนค่า 2 2" xfId="978" xr:uid="{00000000-0005-0000-0000-000025040000}"/>
    <cellStyle name="ป้อนค่า 2 2 2" xfId="979" xr:uid="{00000000-0005-0000-0000-000026040000}"/>
    <cellStyle name="ป้อนค่า 2 2 3" xfId="980" xr:uid="{00000000-0005-0000-0000-000027040000}"/>
    <cellStyle name="ป้อนค่า 2 3" xfId="981" xr:uid="{00000000-0005-0000-0000-000028040000}"/>
    <cellStyle name="ป้อนค่า 2 4" xfId="982" xr:uid="{00000000-0005-0000-0000-000029040000}"/>
    <cellStyle name="ป้อนค่า 3" xfId="983" xr:uid="{00000000-0005-0000-0000-00002A040000}"/>
    <cellStyle name="ป้อนค่า 3 2" xfId="984" xr:uid="{00000000-0005-0000-0000-00002B040000}"/>
    <cellStyle name="ป้อนค่า 3 3" xfId="985" xr:uid="{00000000-0005-0000-0000-00002C040000}"/>
    <cellStyle name="ป้อนค่า 4" xfId="986" xr:uid="{00000000-0005-0000-0000-00002D040000}"/>
    <cellStyle name="ป้อนค่า 5" xfId="987" xr:uid="{00000000-0005-0000-0000-00002E040000}"/>
    <cellStyle name="ปานกลาง" xfId="363" xr:uid="{00000000-0005-0000-0000-00002F040000}"/>
    <cellStyle name="ปานกลาง 2" xfId="988" xr:uid="{00000000-0005-0000-0000-000030040000}"/>
    <cellStyle name="ผลรวม" xfId="364" xr:uid="{00000000-0005-0000-0000-000031040000}"/>
    <cellStyle name="ผลรวม 2" xfId="365" xr:uid="{00000000-0005-0000-0000-000032040000}"/>
    <cellStyle name="ผลรวม 2 2" xfId="989" xr:uid="{00000000-0005-0000-0000-000033040000}"/>
    <cellStyle name="ผลรวม 2 2 2" xfId="990" xr:uid="{00000000-0005-0000-0000-000034040000}"/>
    <cellStyle name="ผลรวม 2 2 3" xfId="991" xr:uid="{00000000-0005-0000-0000-000035040000}"/>
    <cellStyle name="ผลรวม 2 3" xfId="992" xr:uid="{00000000-0005-0000-0000-000036040000}"/>
    <cellStyle name="ผลรวม 2 4" xfId="993" xr:uid="{00000000-0005-0000-0000-000037040000}"/>
    <cellStyle name="ผลรวม 3" xfId="994" xr:uid="{00000000-0005-0000-0000-000038040000}"/>
    <cellStyle name="ผลรวม 3 2" xfId="995" xr:uid="{00000000-0005-0000-0000-000039040000}"/>
    <cellStyle name="ผลรวม 3 3" xfId="996" xr:uid="{00000000-0005-0000-0000-00003A040000}"/>
    <cellStyle name="ผลรวม 4" xfId="997" xr:uid="{00000000-0005-0000-0000-00003B040000}"/>
    <cellStyle name="ผลรวม 5" xfId="998" xr:uid="{00000000-0005-0000-0000-00003C040000}"/>
    <cellStyle name="ส่วนที่ถูกเน้น1" xfId="366" xr:uid="{00000000-0005-0000-0000-00003D040000}"/>
    <cellStyle name="ส่วนที่ถูกเน้น1 2" xfId="999" xr:uid="{00000000-0005-0000-0000-00003E040000}"/>
    <cellStyle name="ส่วนที่ถูกเน้น2" xfId="367" xr:uid="{00000000-0005-0000-0000-00003F040000}"/>
    <cellStyle name="ส่วนที่ถูกเน้น2 2" xfId="1000" xr:uid="{00000000-0005-0000-0000-000040040000}"/>
    <cellStyle name="ส่วนที่ถูกเน้น3" xfId="368" xr:uid="{00000000-0005-0000-0000-000041040000}"/>
    <cellStyle name="ส่วนที่ถูกเน้น3 2" xfId="1001" xr:uid="{00000000-0005-0000-0000-000042040000}"/>
    <cellStyle name="ส่วนที่ถูกเน้น4" xfId="369" xr:uid="{00000000-0005-0000-0000-000043040000}"/>
    <cellStyle name="ส่วนที่ถูกเน้น4 2" xfId="1002" xr:uid="{00000000-0005-0000-0000-000044040000}"/>
    <cellStyle name="ส่วนที่ถูกเน้น5" xfId="370" xr:uid="{00000000-0005-0000-0000-000045040000}"/>
    <cellStyle name="ส่วนที่ถูกเน้น5 2" xfId="1003" xr:uid="{00000000-0005-0000-0000-000046040000}"/>
    <cellStyle name="ส่วนที่ถูกเน้น6" xfId="371" xr:uid="{00000000-0005-0000-0000-000047040000}"/>
    <cellStyle name="ส่วนที่ถูกเน้น6 2" xfId="1004" xr:uid="{00000000-0005-0000-0000-000048040000}"/>
    <cellStyle name="หมายเหตุ" xfId="372" xr:uid="{00000000-0005-0000-0000-000049040000}"/>
    <cellStyle name="หมายเหตุ 2" xfId="373" xr:uid="{00000000-0005-0000-0000-00004A040000}"/>
    <cellStyle name="หมายเหตุ 2 2" xfId="1005" xr:uid="{00000000-0005-0000-0000-00004B040000}"/>
    <cellStyle name="หมายเหตุ 2 3" xfId="1006" xr:uid="{00000000-0005-0000-0000-00004C040000}"/>
    <cellStyle name="หมายเหตุ 3" xfId="1007" xr:uid="{00000000-0005-0000-0000-00004D040000}"/>
    <cellStyle name="หมายเหตุ 4" xfId="1008" xr:uid="{00000000-0005-0000-0000-00004E040000}"/>
    <cellStyle name="หัวเรื่อง 1" xfId="374" xr:uid="{00000000-0005-0000-0000-00004F040000}"/>
    <cellStyle name="หัวเรื่อง 1 2" xfId="1009" xr:uid="{00000000-0005-0000-0000-000050040000}"/>
    <cellStyle name="หัวเรื่อง 2" xfId="375" xr:uid="{00000000-0005-0000-0000-000051040000}"/>
    <cellStyle name="หัวเรื่อง 2 2" xfId="1010" xr:uid="{00000000-0005-0000-0000-000052040000}"/>
    <cellStyle name="หัวเรื่อง 3" xfId="376" xr:uid="{00000000-0005-0000-0000-000053040000}"/>
    <cellStyle name="หัวเรื่อง 3 2" xfId="1011" xr:uid="{00000000-0005-0000-0000-000054040000}"/>
    <cellStyle name="หัวเรื่อง 4" xfId="377" xr:uid="{00000000-0005-0000-0000-000055040000}"/>
    <cellStyle name="หัวเรื่อง 4 2" xfId="1012" xr:uid="{00000000-0005-0000-0000-000056040000}"/>
    <cellStyle name="一般 2" xfId="378" xr:uid="{00000000-0005-0000-0000-000057040000}"/>
  </cellStyles>
  <dxfs count="15"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[$-409]mmmm\-yy;@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border outline="0">
        <top style="thin">
          <color indexed="8"/>
        </top>
        <bottom style="thin">
          <color indexed="64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0066"/>
      <color rgb="FFFFFF99"/>
      <color rgb="FFFFFFCC"/>
      <color rgb="FFFF5050"/>
      <color rgb="FFFFD5D5"/>
      <color rgb="FFFFB9B9"/>
      <color rgb="FFFF9999"/>
      <color rgb="FFF4BCE3"/>
      <color rgb="FFA6A6A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</xdr:colOff>
      <xdr:row>0</xdr:row>
      <xdr:rowOff>71438</xdr:rowOff>
    </xdr:from>
    <xdr:to>
      <xdr:col>1</xdr:col>
      <xdr:colOff>666750</xdr:colOff>
      <xdr:row>1</xdr:row>
      <xdr:rowOff>213568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" y="71438"/>
          <a:ext cx="1655763" cy="33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4\9%20-%20%202014-%20Rolling%20Forecast%20Bioderma%20Mex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BIO-FILES\2014\9%20-%20%202014-%20Rolling%20Forecast%20Bioderma%20Mexi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BIO-FILES\Users\Admon_0\Desktop\P0%202016\01.%20Ventas\2015-09%20-%20Sell%20in%20por%20cliente%20Mex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Budget 2014"/>
      <sheetName val="Analise vendas YTD"/>
      <sheetName val="Analise vendas mensal"/>
      <sheetName val="Ventas"/>
      <sheetName val="Promo"/>
      <sheetName val="Total Ventas"/>
      <sheetName val="Ciclo"/>
      <sheetName val="Faturación Ciclo"/>
      <sheetName val="Export"/>
      <sheetName val="Total Forecast"/>
      <sheetName val="Supply"/>
      <sheetName val="Real vs Prevision del mes"/>
      <sheetName val="Matriz Derma"/>
      <sheetName val="Matriz Estet"/>
      <sheetName val="Matriz Ped"/>
      <sheetName val="Matriz Hos"/>
      <sheetName val="Matriz PDV"/>
      <sheetName val="Parametros"/>
      <sheetName val="Resumo ciclo"/>
      <sheetName val="Resume por ref."/>
      <sheetName val="Menu"/>
      <sheetName val="Registro productos venta"/>
      <sheetName val="Registro Muestras"/>
      <sheetName val="BASE Ciclo"/>
      <sheetName val="Parametros Ciclo"/>
      <sheetName val="Sintesis Ciclo"/>
      <sheetName val="Costo ciclo"/>
      <sheetName val="Menu (2)"/>
    </sheetNames>
    <sheetDataSet>
      <sheetData sheetId="0">
        <row r="40">
          <cell r="B40" t="str">
            <v>ENERO 2014</v>
          </cell>
        </row>
        <row r="41">
          <cell r="B41" t="str">
            <v>FEBRERO 2014</v>
          </cell>
        </row>
        <row r="42">
          <cell r="B42" t="str">
            <v>MARZO 2014</v>
          </cell>
        </row>
        <row r="43">
          <cell r="B43" t="str">
            <v>ABRIL 2014</v>
          </cell>
        </row>
        <row r="44">
          <cell r="B44" t="str">
            <v>MAYO 2014</v>
          </cell>
        </row>
        <row r="45">
          <cell r="B45" t="str">
            <v>JUNIO 2014</v>
          </cell>
        </row>
        <row r="46">
          <cell r="B46" t="str">
            <v>JULIO 2014</v>
          </cell>
        </row>
        <row r="47">
          <cell r="B47" t="str">
            <v>AGOSTO 2014</v>
          </cell>
        </row>
        <row r="48">
          <cell r="B48" t="str">
            <v>SEPTIEMBRE 2014</v>
          </cell>
        </row>
        <row r="49">
          <cell r="B49" t="str">
            <v>OCTUBRE 2014</v>
          </cell>
        </row>
        <row r="50">
          <cell r="B50" t="str">
            <v>NOVIEMBRE 2014</v>
          </cell>
        </row>
        <row r="51">
          <cell r="B51" t="str">
            <v>DICIEMBRE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G2" t="str">
            <v>ABC DERM ATO+ BAUME TE 200 ml</v>
          </cell>
        </row>
        <row r="3">
          <cell r="G3" t="str">
            <v>ABC DERM ATO+ CREME LAVANTE T 200 ml</v>
          </cell>
        </row>
        <row r="4">
          <cell r="G4" t="str">
            <v>ABC DERM BABY SQUAM TE 40 ml</v>
          </cell>
        </row>
        <row r="5">
          <cell r="G5" t="str">
            <v>ABC DERM CHANGE INTENSIF 75 mg</v>
          </cell>
        </row>
        <row r="6">
          <cell r="G6" t="str">
            <v>ABC DERM COLD CREAM CORPS T 200 ml</v>
          </cell>
        </row>
        <row r="7">
          <cell r="G7" t="str">
            <v>ABC DERM H2O FPE 100 ml</v>
          </cell>
        </row>
        <row r="8">
          <cell r="G8" t="str">
            <v>ABC DERM H2O FPE 1 l</v>
          </cell>
        </row>
        <row r="9">
          <cell r="G9" t="str">
            <v>ABC DERM HUILE RELAXANTE FP 200 ml</v>
          </cell>
        </row>
        <row r="10">
          <cell r="G10" t="str">
            <v>ABC DERM MOUSSANT FPE 1 l</v>
          </cell>
        </row>
        <row r="11">
          <cell r="G11" t="str">
            <v>ABC DERM MOUSSANT T 200 ml</v>
          </cell>
        </row>
        <row r="12">
          <cell r="G12" t="str">
            <v>ABC DERM PERI ORAL T 40 ml</v>
          </cell>
        </row>
        <row r="13">
          <cell r="G13" t="str">
            <v>ABC DERM SHP DOUCEUR F 200 ml</v>
          </cell>
        </row>
        <row r="14">
          <cell r="G14" t="str">
            <v>ABC DERM SOLEIL MINERAL TE 50 gr</v>
          </cell>
        </row>
        <row r="15">
          <cell r="G15" t="str">
            <v>ABCDERM GEL MOUSSANT PINGOO / Foaming gel 1l</v>
          </cell>
        </row>
        <row r="16">
          <cell r="G16" t="str">
            <v>ABCDerm H2O PINGOO 1 L</v>
          </cell>
        </row>
        <row r="17">
          <cell r="G17" t="str">
            <v>ATODERM CREME / Cream (bottle with pump) 200ml</v>
          </cell>
        </row>
        <row r="18">
          <cell r="G18" t="str">
            <v>ATODERM CREME TUBO 200 ml</v>
          </cell>
        </row>
        <row r="19">
          <cell r="G19" t="str">
            <v>ATODERM GEL DOUCHE 200 ml</v>
          </cell>
        </row>
        <row r="20">
          <cell r="G20" t="str">
            <v>ATODERM GEL DOUCHE 1 L</v>
          </cell>
        </row>
        <row r="21">
          <cell r="G21" t="str">
            <v>ATODERM LAIT 200 ml</v>
          </cell>
        </row>
        <row r="22">
          <cell r="G22" t="str">
            <v xml:space="preserve">ATODERM LIP BAUME / Balm 15 ml </v>
          </cell>
        </row>
        <row r="23">
          <cell r="G23" t="str">
            <v>ATODERM PAIN / Soap 150gr</v>
          </cell>
        </row>
        <row r="24">
          <cell r="G24" t="str">
            <v>ATODERM PO ZINC  100ml</v>
          </cell>
        </row>
        <row r="25">
          <cell r="G25" t="str">
            <v>ATODERM PP ANTI-RECIDIVE 200ml</v>
          </cell>
        </row>
        <row r="26">
          <cell r="G26" t="str">
            <v>ATODERM PP BAUME  200ml</v>
          </cell>
        </row>
        <row r="27">
          <cell r="G27" t="str">
            <v>ATODERM PP MOUSSANT / Foaming gel (tube) 200ml</v>
          </cell>
        </row>
        <row r="28">
          <cell r="G28" t="str">
            <v>ATODERM INTENSIVE GEL MOUSSANT / Foaming gel 500ml</v>
          </cell>
        </row>
        <row r="29">
          <cell r="G29" t="str">
            <v xml:space="preserve">ATODERM PP MOUSSANT / Foaming gel (Bottle with pump) 500 ml </v>
          </cell>
        </row>
        <row r="30">
          <cell r="G30" t="str">
            <v>ATODERM GEL DOUCHE / Shower gel (New bottle with pump) 500 ml</v>
          </cell>
        </row>
        <row r="31">
          <cell r="G31" t="str">
            <v xml:space="preserve">ATODERM PP BAUME (bottle with pump)   Available until end of 2015 500 ml </v>
          </cell>
        </row>
        <row r="32">
          <cell r="G32" t="str">
            <v>ATODERM PREVENTIVE (tube) 100ml</v>
          </cell>
        </row>
        <row r="33">
          <cell r="G33" t="str">
            <v xml:space="preserve">ATODERM PREVENTIVE (tube) 200 ml </v>
          </cell>
        </row>
        <row r="34">
          <cell r="G34" t="str">
            <v xml:space="preserve">ATODERM INTENSIVE 500 ml </v>
          </cell>
        </row>
        <row r="35">
          <cell r="G35" t="str">
            <v>ATODERM INTENSIVE 200ml</v>
          </cell>
        </row>
        <row r="36">
          <cell r="G36" t="str">
            <v>ATODERM INTENSIVE 75ml</v>
          </cell>
        </row>
        <row r="37">
          <cell r="G37" t="str">
            <v>CICABIO ARNICA+ 40ml</v>
          </cell>
        </row>
        <row r="38">
          <cell r="G38" t="str">
            <v>CICABIO CREME/ Cream 40 ml</v>
          </cell>
        </row>
        <row r="39">
          <cell r="G39" t="str">
            <v>CICABIO LOTION/ Lotion 40 ml</v>
          </cell>
        </row>
        <row r="40">
          <cell r="G40" t="str">
            <v xml:space="preserve">CICABIO CREME TE 100ML </v>
          </cell>
        </row>
        <row r="41">
          <cell r="G41" t="str">
            <v>CICABIO 50+ 30ml</v>
          </cell>
        </row>
        <row r="42">
          <cell r="G42" t="str">
            <v>NODE DS+ 125ml</v>
          </cell>
        </row>
        <row r="43">
          <cell r="G43" t="str">
            <v xml:space="preserve">NODE FLUIDE / Fluid shampoo 200ml </v>
          </cell>
        </row>
        <row r="44">
          <cell r="G44" t="str">
            <v xml:space="preserve">NODE FLUIDE / Fluid shampoo 400ml </v>
          </cell>
        </row>
        <row r="45">
          <cell r="G45" t="str">
            <v>PHOTERPES SPF50+ 4 gr</v>
          </cell>
        </row>
        <row r="46">
          <cell r="G46" t="str">
            <v>PHOTODERM AFTER SUN 200 ml</v>
          </cell>
        </row>
        <row r="47">
          <cell r="G47" t="str">
            <v>PHOTODERM AKN MAT FLUIDE SPF30 30 ml</v>
          </cell>
        </row>
        <row r="48">
          <cell r="G48" t="str">
            <v>PHOTODERM AR SPF50 + 30ml</v>
          </cell>
        </row>
        <row r="49">
          <cell r="G49" t="str">
            <v>PHOTODERM BRONZ 200 ML SPF50+ 200ml</v>
          </cell>
        </row>
        <row r="50">
          <cell r="G50" t="str">
            <v>PHOTODERM BRONZ 40 ML SPF50+ 40ml</v>
          </cell>
        </row>
        <row r="51">
          <cell r="G51" t="str">
            <v>PHOTODERM KID LAIT T100ML SPF50+  100ml tube</v>
          </cell>
        </row>
        <row r="52">
          <cell r="G52" t="str">
            <v>PHOTODERM MAX COMPACT, TEINTE CLAIRE SPF50+ 10g</v>
          </cell>
        </row>
        <row r="53">
          <cell r="G53" t="str">
            <v>PHOTODERM MAX COMPACT, TEINTE DORE SPF50+ 10g</v>
          </cell>
        </row>
        <row r="54">
          <cell r="G54" t="str">
            <v>PHOTODERM MAX CR TEINTEE CLAIRE SPF100 / Light tint 40ml</v>
          </cell>
        </row>
        <row r="55">
          <cell r="G55" t="str">
            <v>PHOTODERM MAX CR TEINTEE DOREE SPF100 / Dark tint 40ml</v>
          </cell>
        </row>
        <row r="56">
          <cell r="G56" t="str">
            <v>PHOTODERM MAX CREME SPF100 40ml</v>
          </cell>
        </row>
        <row r="57">
          <cell r="G57" t="str">
            <v xml:space="preserve">PHOTODERM MAX CREME SPF50+ Dry Touch </v>
          </cell>
        </row>
        <row r="58">
          <cell r="G58" t="str">
            <v xml:space="preserve">PHOTODERM MAX CREME teintée SPF50+ Dry Touch </v>
          </cell>
        </row>
        <row r="59">
          <cell r="G59" t="str">
            <v>PHOTODERM MAX FLUIDE SPF100 40ml</v>
          </cell>
        </row>
        <row r="60">
          <cell r="G60" t="str">
            <v>PHOTODERM MAX LAIT SPF100 100ml</v>
          </cell>
        </row>
        <row r="61">
          <cell r="G61" t="str">
            <v xml:space="preserve">PHOTODERM MAX SPRAY SPF50+ 200ml </v>
          </cell>
        </row>
        <row r="62">
          <cell r="G62" t="str">
            <v>PHOTODERM MAX STICK SPF50+  4 gr</v>
          </cell>
        </row>
        <row r="63">
          <cell r="G63" t="str">
            <v xml:space="preserve">PHOTODERM Minéral SPF50+ 100gr </v>
          </cell>
        </row>
        <row r="64">
          <cell r="G64" t="str">
            <v xml:space="preserve">PHOTODERM SENSITIVE SPF50+ 100 ml </v>
          </cell>
        </row>
        <row r="65">
          <cell r="G65" t="str">
            <v>PHOTODERM SPOT SPF50+ 30ml</v>
          </cell>
        </row>
        <row r="66">
          <cell r="G66" t="str">
            <v>PHOTODERM MAX CREME SPF50+ 40ml</v>
          </cell>
        </row>
        <row r="67">
          <cell r="G67" t="str">
            <v>PHOTODERM MAX LAIT SPF50+ 100ml</v>
          </cell>
        </row>
        <row r="68">
          <cell r="G68" t="str">
            <v>PHOTODERM M 40ml</v>
          </cell>
        </row>
        <row r="69">
          <cell r="G69" t="str">
            <v xml:space="preserve">PHOTODERM BRONZ SPF30 200 ml </v>
          </cell>
        </row>
        <row r="70">
          <cell r="G70" t="str">
            <v>PHOTODERM MINERAL SPF50+ SPRAY 100 g</v>
          </cell>
        </row>
        <row r="71">
          <cell r="G71" t="str">
            <v>SEBIUM AI 30ml</v>
          </cell>
        </row>
        <row r="72">
          <cell r="G72" t="str">
            <v>SEBIUM AKN CREME 30ml</v>
          </cell>
        </row>
        <row r="73">
          <cell r="G73" t="str">
            <v xml:space="preserve">SEBIUM AKN FLUIDE TE30ML 30ml </v>
          </cell>
        </row>
        <row r="74">
          <cell r="G74" t="str">
            <v>SEBIUM GEL MOUSSANT (TUBO) 100ml</v>
          </cell>
        </row>
        <row r="75">
          <cell r="G75" t="str">
            <v>SEBIUM GEL MOUSSANT / Foaming gel (flacon pompe) 200ml</v>
          </cell>
        </row>
        <row r="76">
          <cell r="G76" t="str">
            <v>SEBIUM GEL MOUSSANT / Foaming gel (FLACON POMPE) 500ml</v>
          </cell>
        </row>
        <row r="77">
          <cell r="G77" t="str">
            <v>SEBIUM GOMMANT 100 ml</v>
          </cell>
        </row>
        <row r="78">
          <cell r="G78" t="str">
            <v>SEBIUM H2O 100 ml</v>
          </cell>
        </row>
        <row r="79">
          <cell r="G79" t="str">
            <v xml:space="preserve">SEBIUM H2O 250ml </v>
          </cell>
        </row>
        <row r="80">
          <cell r="G80" t="str">
            <v>SEBIUM H2O FCE 500 ml</v>
          </cell>
        </row>
        <row r="81">
          <cell r="G81" t="str">
            <v>SEBIUM H2O FCE BOMBA INVERSA 500 ml</v>
          </cell>
        </row>
        <row r="82">
          <cell r="G82" t="str">
            <v>SEBIUM H2O 1L</v>
          </cell>
        </row>
        <row r="83">
          <cell r="G83" t="str">
            <v>SEBIUM HYDRA 40ml</v>
          </cell>
        </row>
        <row r="84">
          <cell r="G84" t="str">
            <v>SEBIUM MASQUE 40ml</v>
          </cell>
        </row>
        <row r="85">
          <cell r="G85" t="str">
            <v>SEBIUM MAT 40ml</v>
          </cell>
        </row>
        <row r="86">
          <cell r="G86" t="str">
            <v>SEBIUM MAT TEINTE 40 ml</v>
          </cell>
        </row>
        <row r="87">
          <cell r="G87" t="str">
            <v>SEBIUM PAIN 100 gr</v>
          </cell>
        </row>
        <row r="88">
          <cell r="G88" t="str">
            <v>SEBIUM PORE REFINER 30 ml</v>
          </cell>
        </row>
        <row r="89">
          <cell r="G89" t="str">
            <v>SEBIUM SERUM 40 ml</v>
          </cell>
        </row>
        <row r="90">
          <cell r="G90" t="str">
            <v>SEBIUM GLOBAL 30ml</v>
          </cell>
        </row>
        <row r="91">
          <cell r="G91" t="str">
            <v>SEBIUM H2O / FOR PROFESSIONAL USE ONLY 1 L</v>
          </cell>
        </row>
        <row r="92">
          <cell r="G92" t="str">
            <v>SENSIBIO AR 40ml</v>
          </cell>
        </row>
        <row r="93">
          <cell r="G93" t="str">
            <v>SENSIBIO AR COMPACT TEINTEE FONCEE NEW 10 g</v>
          </cell>
        </row>
        <row r="94">
          <cell r="G94" t="str">
            <v>SENSIBIO AR COMPACT TEINTEE NATURELLE NEW 10 g</v>
          </cell>
        </row>
        <row r="95">
          <cell r="G95" t="str">
            <v xml:space="preserve">SENSIBIO DS+ ANTI RECIDE </v>
          </cell>
        </row>
        <row r="96">
          <cell r="G96" t="str">
            <v>SENSIBIO DS+ CREME / DS + cream  40 ml</v>
          </cell>
        </row>
        <row r="97">
          <cell r="G97" t="str">
            <v>SENSIBIO FORTE  40ml</v>
          </cell>
        </row>
        <row r="98">
          <cell r="G98" t="str">
            <v>SENSIBIO GEL Contour des yeux / Eye contour gel 15ml</v>
          </cell>
        </row>
        <row r="99">
          <cell r="G99" t="str">
            <v>SENSIBIO H20 500 ML BOMBA INVERSA 500 ml</v>
          </cell>
        </row>
        <row r="100">
          <cell r="G100" t="str">
            <v xml:space="preserve">SENSIBIO H2O 250ml </v>
          </cell>
        </row>
        <row r="101">
          <cell r="G101" t="str">
            <v>SENSIBIO H2O  100 ml</v>
          </cell>
        </row>
        <row r="102">
          <cell r="G102" t="str">
            <v>SENSIBIO H2O  500ml</v>
          </cell>
        </row>
        <row r="103">
          <cell r="G103" t="str">
            <v>SENSIBIO LIGHT 40ml</v>
          </cell>
        </row>
        <row r="104">
          <cell r="G104" t="str">
            <v>SENSIBIO H2O / FOR PROFESSIONAL USE ONLY 1L - bottle with pump</v>
          </cell>
        </row>
        <row r="105">
          <cell r="G105" t="str">
            <v>WHITE OBJECTIVE Crème Active / Active Cream 30ml</v>
          </cell>
        </row>
        <row r="106">
          <cell r="G106" t="str">
            <v>WHITE OBJECTIVE Pen 5 ml</v>
          </cell>
        </row>
        <row r="107">
          <cell r="G107" t="str">
            <v>WHITE OBJECTIVE Serum 30ml</v>
          </cell>
        </row>
        <row r="108">
          <cell r="G108" t="str">
            <v xml:space="preserve"> </v>
          </cell>
        </row>
        <row r="109">
          <cell r="G109" t="str">
            <v xml:space="preserve"> </v>
          </cell>
        </row>
        <row r="110">
          <cell r="G110" t="str">
            <v xml:space="preserve"> </v>
          </cell>
        </row>
      </sheetData>
      <sheetData sheetId="23">
        <row r="2">
          <cell r="G2" t="str">
            <v xml:space="preserve">ABC DERM ATO+ BAUME S8ML ECH P25 </v>
          </cell>
        </row>
        <row r="3">
          <cell r="G3" t="str">
            <v xml:space="preserve">ABC DERM ATO+ BAUME S8ML ECH P50 </v>
          </cell>
        </row>
        <row r="4">
          <cell r="G4" t="str">
            <v xml:space="preserve">ABC DERM ATO+ CR LAVANTE S8ML ECH P50 </v>
          </cell>
        </row>
        <row r="5">
          <cell r="G5" t="str">
            <v xml:space="preserve">ABC DERM CHANGE INTENSIF S8ML ECH P50 </v>
          </cell>
        </row>
        <row r="6">
          <cell r="G6" t="str">
            <v xml:space="preserve">ABC DERM COLD CREAM CORPS T15ML </v>
          </cell>
        </row>
        <row r="7">
          <cell r="G7" t="str">
            <v xml:space="preserve">ABC DERM H20 D10ML P48 </v>
          </cell>
        </row>
        <row r="8">
          <cell r="G8" t="str">
            <v xml:space="preserve">ABC DERM H2O F20ML </v>
          </cell>
        </row>
        <row r="9">
          <cell r="G9" t="str">
            <v xml:space="preserve">ABC DERM HULE D10ML P48 </v>
          </cell>
        </row>
        <row r="10">
          <cell r="G10" t="str">
            <v xml:space="preserve">ABC DERM MOUSSANT S 8ML ECH P50 </v>
          </cell>
        </row>
        <row r="11">
          <cell r="G11" t="str">
            <v xml:space="preserve">ABC DERM MOUSSANT T15ML </v>
          </cell>
        </row>
        <row r="12">
          <cell r="G12" t="str">
            <v xml:space="preserve">ABC DERM PERI ORAL ECH T5ML P25 </v>
          </cell>
        </row>
        <row r="13">
          <cell r="G13" t="str">
            <v xml:space="preserve">ABCDERM COLD CR CORPS S8ML x25 </v>
          </cell>
        </row>
        <row r="14">
          <cell r="G14" t="str">
            <v xml:space="preserve">ABCDERM COLD CR CORPS S8ML P50 </v>
          </cell>
        </row>
        <row r="15">
          <cell r="G15" t="str">
            <v>ABCDERM H2O 20 ml Bottle</v>
          </cell>
        </row>
        <row r="16">
          <cell r="G16" t="str">
            <v>ABCDERM MOUSSANT / Foaming 40 ml tube</v>
          </cell>
        </row>
        <row r="17">
          <cell r="G17" t="str">
            <v>ATODERM CREME 15ml</v>
          </cell>
        </row>
        <row r="18">
          <cell r="G18" t="str">
            <v>ATODERM CREME 8 ml sachet</v>
          </cell>
        </row>
        <row r="19">
          <cell r="G19" t="str">
            <v>ATODERM GEL DOUCHE /Shower gel 15 ml Tube</v>
          </cell>
        </row>
        <row r="20">
          <cell r="G20" t="str">
            <v>ATODERM INTENSIVE 8 ml tube</v>
          </cell>
        </row>
        <row r="21">
          <cell r="G21" t="str">
            <v>ATODERM INTENSIVE 15 ml Tube</v>
          </cell>
        </row>
        <row r="22">
          <cell r="G22" t="str">
            <v>ATODERM INTENSIVE GEL MOUSSANT / Foaming gel 8 ml tube</v>
          </cell>
        </row>
        <row r="23">
          <cell r="G23" t="str">
            <v>ATODERM MOUSSANT 10 ml</v>
          </cell>
        </row>
        <row r="24">
          <cell r="G24" t="str">
            <v>ATODERM PAIN SURGRAS 20 gr</v>
          </cell>
        </row>
        <row r="25">
          <cell r="G25" t="str">
            <v>ATODERM PO ZINC  8 ml</v>
          </cell>
        </row>
        <row r="26">
          <cell r="G26" t="str">
            <v>ATODERM PP BAUME 8 ml</v>
          </cell>
        </row>
        <row r="27">
          <cell r="G27" t="str">
            <v>ATODERM PP GEL MOUSSANT 10 ml</v>
          </cell>
        </row>
        <row r="28">
          <cell r="G28" t="str">
            <v>ATODERM PREVENTIVE 8 ml tube</v>
          </cell>
        </row>
        <row r="29">
          <cell r="G29" t="str">
            <v>ATODERM PREVENTIVE 15 ml Tube</v>
          </cell>
        </row>
        <row r="30">
          <cell r="G30" t="str">
            <v>CICABIO CREME CICATRISANTE 5ml tube</v>
          </cell>
        </row>
        <row r="31">
          <cell r="G31" t="str">
            <v>CICABIO LOTION 5 ml</v>
          </cell>
        </row>
        <row r="32">
          <cell r="G32" t="str">
            <v>CICABIO SPF50+ 5 ml tube</v>
          </cell>
        </row>
        <row r="33">
          <cell r="G33" t="str">
            <v xml:space="preserve">NODE DS+ SHAMPOOING  8 ml tubes / Box of 50 </v>
          </cell>
        </row>
        <row r="34">
          <cell r="G34" t="str">
            <v xml:space="preserve">NODE SHAMPOOING FLUIDE D10ML ECH P48 </v>
          </cell>
        </row>
        <row r="35">
          <cell r="G35" t="str">
            <v>PHOTODERM AKN MAT SPF30 5 ml</v>
          </cell>
        </row>
        <row r="36">
          <cell r="G36" t="str">
            <v>PHOTODERM APRES SOLEIL T 100 ml</v>
          </cell>
        </row>
        <row r="37">
          <cell r="G37" t="str">
            <v>PHOTODERM AR SPF50 + 5 ml tube</v>
          </cell>
        </row>
        <row r="38">
          <cell r="G38" t="str">
            <v>PHOTODERM COMPACT DOREE 5 ml</v>
          </cell>
        </row>
        <row r="39">
          <cell r="G39" t="str">
            <v>PHOTODERM COMPACT TT CLAIR 0,5 ML</v>
          </cell>
        </row>
        <row r="40">
          <cell r="G40" t="str">
            <v>PHOTODERM KID LAIT SPF50+ 8 ml tube</v>
          </cell>
        </row>
        <row r="41">
          <cell r="G41" t="str">
            <v xml:space="preserve">PHOTODERM M </v>
          </cell>
        </row>
        <row r="42">
          <cell r="G42" t="str">
            <v>PHOTODERM MAX CR TEINTE SPF100 5 ml tube</v>
          </cell>
        </row>
        <row r="43">
          <cell r="G43" t="str">
            <v>PHOTODERM MAX CREME DRY TOUCH Dorée</v>
          </cell>
        </row>
        <row r="44">
          <cell r="G44" t="str">
            <v>PHOTODERM MAX CREME DRY TOUCH Neutre</v>
          </cell>
        </row>
        <row r="45">
          <cell r="G45" t="str">
            <v>PHOTODERM MAX CREME SPF50+ 5 ml tube</v>
          </cell>
        </row>
        <row r="46">
          <cell r="G46" t="str">
            <v>PHOTODERM MAX FLUIDE SPF100 5 ml</v>
          </cell>
        </row>
        <row r="47">
          <cell r="G47" t="str">
            <v>PHOTODERM SPOT CREME 5 ml</v>
          </cell>
        </row>
        <row r="48">
          <cell r="G48" t="str">
            <v>SEBIUM AI 5 ml tube</v>
          </cell>
        </row>
        <row r="49">
          <cell r="G49" t="str">
            <v>SEBIUM AKN 5 ml tube</v>
          </cell>
        </row>
        <row r="50">
          <cell r="G50" t="str">
            <v>SEBIUM GLOBAL 15 ml Tube</v>
          </cell>
        </row>
        <row r="51">
          <cell r="G51" t="str">
            <v>SEBIUM GLOBAL  5ml tube</v>
          </cell>
        </row>
        <row r="52">
          <cell r="G52" t="str">
            <v>SEBIUM H2O 10 ml</v>
          </cell>
        </row>
        <row r="53">
          <cell r="G53" t="str">
            <v>SEBIUM H2O 20 ml Bottle</v>
          </cell>
        </row>
        <row r="54">
          <cell r="G54" t="str">
            <v xml:space="preserve">SEBIUM HYDRA T5ML P25 </v>
          </cell>
        </row>
        <row r="55">
          <cell r="G55" t="str">
            <v>SEBIUM MASQUE 8 ml</v>
          </cell>
        </row>
        <row r="56">
          <cell r="G56" t="str">
            <v>SEBIUM MOUSSANT 15 ml</v>
          </cell>
        </row>
        <row r="57">
          <cell r="G57" t="str">
            <v>SEBIUM MOUSSANT 10 ml</v>
          </cell>
        </row>
        <row r="58">
          <cell r="G58" t="str">
            <v>SEBIUM MOUSSANT / Foaming 40 ml tube</v>
          </cell>
        </row>
        <row r="59">
          <cell r="G59" t="str">
            <v>SEBIUM PORE REFINER 2 ml</v>
          </cell>
        </row>
        <row r="60">
          <cell r="G60" t="str">
            <v>SEBIUM PORE REFINER 5ml tube</v>
          </cell>
        </row>
        <row r="61">
          <cell r="G61" t="str">
            <v>SEBIUM PORE REFINER 15 ml tube</v>
          </cell>
        </row>
        <row r="62">
          <cell r="G62" t="str">
            <v>SENSIBIO AR COMPACT TEINTEE FONCEE 5 ml</v>
          </cell>
        </row>
        <row r="63">
          <cell r="G63" t="str">
            <v>SENSIBIO AR COMPACT TEINTEE NATURELLE 5 ml</v>
          </cell>
        </row>
        <row r="64">
          <cell r="G64" t="str">
            <v>SENSIBIO AR EXPORT 5 ml</v>
          </cell>
        </row>
        <row r="65">
          <cell r="G65" t="str">
            <v>SENSIBIO CTR YEUX  2 ml mini canule</v>
          </cell>
        </row>
        <row r="66">
          <cell r="G66" t="str">
            <v>SENSIBIO DS+ CREME T 5 ml</v>
          </cell>
        </row>
        <row r="67">
          <cell r="G67" t="str">
            <v>SENSIBIO FORTE CREME 5 ml</v>
          </cell>
        </row>
        <row r="68">
          <cell r="G68" t="str">
            <v>SENSIBIO H2O 10 ml thermo-formed dosis (insert)</v>
          </cell>
        </row>
        <row r="69">
          <cell r="G69" t="str">
            <v>SENSIBIO H2O MB20ML 20 ml Bottle</v>
          </cell>
        </row>
        <row r="70">
          <cell r="G70" t="str">
            <v>SENSIBIO LEGERE / LIGHT CREAM 15ml</v>
          </cell>
        </row>
        <row r="71">
          <cell r="G71" t="str">
            <v>SENSIBIO LEGERE / LIGHT CREAM 5ml tube</v>
          </cell>
        </row>
        <row r="72">
          <cell r="G72" t="str">
            <v>SENSIBIO LEGERE / LIGHT CREAM 2 ml sachets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5">
          <cell r="G75" t="str">
            <v xml:space="preserve"> </v>
          </cell>
        </row>
        <row r="76">
          <cell r="G76" t="str">
            <v xml:space="preserve"> </v>
          </cell>
        </row>
      </sheetData>
      <sheetData sheetId="24"/>
      <sheetData sheetId="25"/>
      <sheetData sheetId="26"/>
      <sheetData sheetId="27"/>
      <sheetData sheetId="28">
        <row r="2">
          <cell r="A2" t="str">
            <v>Derma</v>
          </cell>
          <cell r="B2">
            <v>2014</v>
          </cell>
          <cell r="C2" t="str">
            <v>Ciclo 01</v>
          </cell>
          <cell r="D2" t="str">
            <v>Muestra</v>
          </cell>
          <cell r="E2" t="str">
            <v>1a. Pos.</v>
          </cell>
        </row>
        <row r="3">
          <cell r="A3" t="str">
            <v>Estet</v>
          </cell>
          <cell r="B3">
            <v>2015</v>
          </cell>
          <cell r="C3" t="str">
            <v>Ciclo 02</v>
          </cell>
          <cell r="D3" t="str">
            <v>Original</v>
          </cell>
          <cell r="E3" t="str">
            <v>2a. Pos.</v>
          </cell>
        </row>
        <row r="4">
          <cell r="A4" t="str">
            <v>Ped</v>
          </cell>
          <cell r="B4">
            <v>2016</v>
          </cell>
          <cell r="C4" t="str">
            <v>Ciclo 03</v>
          </cell>
          <cell r="E4" t="str">
            <v>3a. Pos.</v>
          </cell>
        </row>
        <row r="5">
          <cell r="A5" t="str">
            <v>Hos</v>
          </cell>
          <cell r="C5" t="str">
            <v>Ciclo 04</v>
          </cell>
          <cell r="E5" t="str">
            <v>4a. Pos.</v>
          </cell>
        </row>
        <row r="6">
          <cell r="A6" t="str">
            <v>PDV</v>
          </cell>
          <cell r="C6" t="str">
            <v>Ciclo 05</v>
          </cell>
          <cell r="E6" t="str">
            <v>5a. Pos.</v>
          </cell>
        </row>
        <row r="7">
          <cell r="A7" t="str">
            <v>Capacitación</v>
          </cell>
          <cell r="C7" t="str">
            <v>Ciclo 06</v>
          </cell>
          <cell r="E7" t="str">
            <v>6a. Pos.</v>
          </cell>
        </row>
        <row r="8">
          <cell r="A8" t="str">
            <v>BA's</v>
          </cell>
          <cell r="C8" t="str">
            <v>Ciclo 07</v>
          </cell>
          <cell r="E8" t="str">
            <v>7a. Pos.</v>
          </cell>
        </row>
        <row r="9">
          <cell r="A9" t="str">
            <v>Acción especial</v>
          </cell>
          <cell r="C9" t="str">
            <v>Ciclo 08</v>
          </cell>
          <cell r="E9" t="str">
            <v>8a. Pos.</v>
          </cell>
        </row>
        <row r="10">
          <cell r="C10" t="str">
            <v>Ciclo 09</v>
          </cell>
          <cell r="E10" t="str">
            <v>9a. Pos.</v>
          </cell>
        </row>
        <row r="11">
          <cell r="C11" t="str">
            <v>Ciclo 10</v>
          </cell>
        </row>
        <row r="12">
          <cell r="C12" t="str">
            <v>Ciclo 11</v>
          </cell>
        </row>
        <row r="13">
          <cell r="C13" t="str">
            <v>Ciclo 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Budget 2014"/>
      <sheetName val="Analise vendas YTD"/>
      <sheetName val="Analise vendas mensal"/>
      <sheetName val="Ventas"/>
      <sheetName val="Promo"/>
      <sheetName val="Total Ventas"/>
      <sheetName val="Ciclo"/>
      <sheetName val="Faturación Ciclo"/>
      <sheetName val="Export"/>
      <sheetName val="Total Forecast"/>
      <sheetName val="Supply"/>
      <sheetName val="Real vs Prevision del mes"/>
      <sheetName val="Matriz Derma"/>
      <sheetName val="Matriz Estet"/>
      <sheetName val="Matriz Ped"/>
      <sheetName val="Matriz Hos"/>
      <sheetName val="Matriz PDV"/>
      <sheetName val="Parametros"/>
      <sheetName val="Resumo ciclo"/>
      <sheetName val="Resume por ref."/>
      <sheetName val="Menu"/>
      <sheetName val="Registro productos venta"/>
      <sheetName val="Registro Muestras"/>
      <sheetName val="BASE Ciclo"/>
      <sheetName val="Parametros Ciclo"/>
      <sheetName val="Sintesis Ciclo"/>
      <sheetName val="Costo ciclo"/>
      <sheetName val="Menu (2)"/>
    </sheetNames>
    <sheetDataSet>
      <sheetData sheetId="0">
        <row r="40">
          <cell r="B40" t="str">
            <v>ENERO 2014</v>
          </cell>
        </row>
        <row r="41">
          <cell r="B41" t="str">
            <v>FEBRERO 2014</v>
          </cell>
        </row>
        <row r="42">
          <cell r="B42" t="str">
            <v>MARZO 2014</v>
          </cell>
        </row>
        <row r="43">
          <cell r="B43" t="str">
            <v>ABRIL 2014</v>
          </cell>
        </row>
        <row r="44">
          <cell r="B44" t="str">
            <v>MAYO 2014</v>
          </cell>
        </row>
        <row r="45">
          <cell r="B45" t="str">
            <v>JUNIO 2014</v>
          </cell>
        </row>
        <row r="46">
          <cell r="B46" t="str">
            <v>JULIO 2014</v>
          </cell>
        </row>
        <row r="47">
          <cell r="B47" t="str">
            <v>AGOSTO 2014</v>
          </cell>
        </row>
        <row r="48">
          <cell r="B48" t="str">
            <v>SEPTIEMBRE 2014</v>
          </cell>
        </row>
        <row r="49">
          <cell r="B49" t="str">
            <v>OCTUBRE 2014</v>
          </cell>
        </row>
        <row r="50">
          <cell r="B50" t="str">
            <v>NOVIEMBRE 2014</v>
          </cell>
        </row>
        <row r="51">
          <cell r="B51" t="str">
            <v>DICIEMBRE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G2" t="str">
            <v>ABC DERM ATO+ BAUME TE 200 ml</v>
          </cell>
        </row>
        <row r="3">
          <cell r="G3" t="str">
            <v>ABC DERM ATO+ CREME LAVANTE T 200 ml</v>
          </cell>
        </row>
        <row r="4">
          <cell r="G4" t="str">
            <v>ABC DERM BABY SQUAM TE 40 ml</v>
          </cell>
        </row>
        <row r="5">
          <cell r="G5" t="str">
            <v>ABC DERM CHANGE INTENSIF 75 mg</v>
          </cell>
        </row>
        <row r="6">
          <cell r="G6" t="str">
            <v>ABC DERM COLD CREAM CORPS T 200 ml</v>
          </cell>
        </row>
        <row r="7">
          <cell r="G7" t="str">
            <v>ABC DERM H2O FPE 100 ml</v>
          </cell>
        </row>
        <row r="8">
          <cell r="G8" t="str">
            <v>ABC DERM H2O FPE 1 l</v>
          </cell>
        </row>
        <row r="9">
          <cell r="G9" t="str">
            <v>ABC DERM HUILE RELAXANTE FP 200 ml</v>
          </cell>
        </row>
        <row r="10">
          <cell r="G10" t="str">
            <v>ABC DERM MOUSSANT FPE 1 l</v>
          </cell>
        </row>
        <row r="11">
          <cell r="G11" t="str">
            <v>ABC DERM MOUSSANT T 200 ml</v>
          </cell>
        </row>
        <row r="12">
          <cell r="G12" t="str">
            <v>ABC DERM PERI ORAL T 40 ml</v>
          </cell>
        </row>
        <row r="13">
          <cell r="G13" t="str">
            <v>ABC DERM SHP DOUCEUR F 200 ml</v>
          </cell>
        </row>
        <row r="14">
          <cell r="G14" t="str">
            <v>ABC DERM SOLEIL MINERAL TE 50 gr</v>
          </cell>
        </row>
        <row r="15">
          <cell r="G15" t="str">
            <v>ABCDERM GEL MOUSSANT PINGOO / Foaming gel 1l</v>
          </cell>
        </row>
        <row r="16">
          <cell r="G16" t="str">
            <v>ABCDerm H2O PINGOO 1 L</v>
          </cell>
        </row>
        <row r="17">
          <cell r="G17" t="str">
            <v>ATODERM CREME / Cream (bottle with pump) 200ml</v>
          </cell>
        </row>
        <row r="18">
          <cell r="G18" t="str">
            <v>ATODERM CREME TUBO 200 ml</v>
          </cell>
        </row>
        <row r="19">
          <cell r="G19" t="str">
            <v>ATODERM GEL DOUCHE 200 ml</v>
          </cell>
        </row>
        <row r="20">
          <cell r="G20" t="str">
            <v>ATODERM GEL DOUCHE 1 L</v>
          </cell>
        </row>
        <row r="21">
          <cell r="G21" t="str">
            <v>ATODERM LAIT 200 ml</v>
          </cell>
        </row>
        <row r="22">
          <cell r="G22" t="str">
            <v xml:space="preserve">ATODERM LIP BAUME / Balm 15 ml </v>
          </cell>
        </row>
        <row r="23">
          <cell r="G23" t="str">
            <v>ATODERM PAIN / Soap 150gr</v>
          </cell>
        </row>
        <row r="24">
          <cell r="G24" t="str">
            <v>ATODERM PO ZINC  100ml</v>
          </cell>
        </row>
        <row r="25">
          <cell r="G25" t="str">
            <v>ATODERM PP ANTI-RECIDIVE 200ml</v>
          </cell>
        </row>
        <row r="26">
          <cell r="G26" t="str">
            <v>ATODERM PP BAUME  200ml</v>
          </cell>
        </row>
        <row r="27">
          <cell r="G27" t="str">
            <v>ATODERM PP MOUSSANT / Foaming gel (tube) 200ml</v>
          </cell>
        </row>
        <row r="28">
          <cell r="G28" t="str">
            <v>ATODERM INTENSIVE GEL MOUSSANT / Foaming gel 500ml</v>
          </cell>
        </row>
        <row r="29">
          <cell r="G29" t="str">
            <v xml:space="preserve">ATODERM PP MOUSSANT / Foaming gel (Bottle with pump) 500 ml </v>
          </cell>
        </row>
        <row r="30">
          <cell r="G30" t="str">
            <v>ATODERM GEL DOUCHE / Shower gel (New bottle with pump) 500 ml</v>
          </cell>
        </row>
        <row r="31">
          <cell r="G31" t="str">
            <v xml:space="preserve">ATODERM PP BAUME (bottle with pump)   Available until end of 2015 500 ml </v>
          </cell>
        </row>
        <row r="32">
          <cell r="G32" t="str">
            <v>ATODERM PREVENTIVE (tube) 100ml</v>
          </cell>
        </row>
        <row r="33">
          <cell r="G33" t="str">
            <v xml:space="preserve">ATODERM PREVENTIVE (tube) 200 ml </v>
          </cell>
        </row>
        <row r="34">
          <cell r="G34" t="str">
            <v xml:space="preserve">ATODERM INTENSIVE 500 ml </v>
          </cell>
        </row>
        <row r="35">
          <cell r="G35" t="str">
            <v>ATODERM INTENSIVE 200ml</v>
          </cell>
        </row>
        <row r="36">
          <cell r="G36" t="str">
            <v>ATODERM INTENSIVE 75ml</v>
          </cell>
        </row>
        <row r="37">
          <cell r="G37" t="str">
            <v>CICABIO ARNICA+ 40ml</v>
          </cell>
        </row>
        <row r="38">
          <cell r="G38" t="str">
            <v>CICABIO CREME/ Cream 40 ml</v>
          </cell>
        </row>
        <row r="39">
          <cell r="G39" t="str">
            <v>CICABIO LOTION/ Lotion 40 ml</v>
          </cell>
        </row>
        <row r="40">
          <cell r="G40" t="str">
            <v xml:space="preserve">CICABIO CREME TE 100ML </v>
          </cell>
        </row>
        <row r="41">
          <cell r="G41" t="str">
            <v>CICABIO 50+ 30ml</v>
          </cell>
        </row>
        <row r="42">
          <cell r="G42" t="str">
            <v>NODE DS+ 125ml</v>
          </cell>
        </row>
        <row r="43">
          <cell r="G43" t="str">
            <v xml:space="preserve">NODE FLUIDE / Fluid shampoo 200ml </v>
          </cell>
        </row>
        <row r="44">
          <cell r="G44" t="str">
            <v xml:space="preserve">NODE FLUIDE / Fluid shampoo 400ml </v>
          </cell>
        </row>
        <row r="45">
          <cell r="G45" t="str">
            <v>PHOTERPES SPF50+ 4 gr</v>
          </cell>
        </row>
        <row r="46">
          <cell r="G46" t="str">
            <v>PHOTODERM AFTER SUN 200 ml</v>
          </cell>
        </row>
        <row r="47">
          <cell r="G47" t="str">
            <v>PHOTODERM AKN MAT FLUIDE SPF30 30 ml</v>
          </cell>
        </row>
        <row r="48">
          <cell r="G48" t="str">
            <v>PHOTODERM AR SPF50 + 30ml</v>
          </cell>
        </row>
        <row r="49">
          <cell r="G49" t="str">
            <v>PHOTODERM BRONZ 200 ML SPF50+ 200ml</v>
          </cell>
        </row>
        <row r="50">
          <cell r="G50" t="str">
            <v>PHOTODERM BRONZ 40 ML SPF50+ 40ml</v>
          </cell>
        </row>
        <row r="51">
          <cell r="G51" t="str">
            <v>PHOTODERM KID LAIT T100ML SPF50+  100ml tube</v>
          </cell>
        </row>
        <row r="52">
          <cell r="G52" t="str">
            <v>PHOTODERM MAX COMPACT, TEINTE CLAIRE SPF50+ 10g</v>
          </cell>
        </row>
        <row r="53">
          <cell r="G53" t="str">
            <v>PHOTODERM MAX COMPACT, TEINTE DORE SPF50+ 10g</v>
          </cell>
        </row>
        <row r="54">
          <cell r="G54" t="str">
            <v>PHOTODERM MAX CR TEINTEE CLAIRE SPF100 / Light tint 40ml</v>
          </cell>
        </row>
        <row r="55">
          <cell r="G55" t="str">
            <v>PHOTODERM MAX CR TEINTEE DOREE SPF100 / Dark tint 40ml</v>
          </cell>
        </row>
        <row r="56">
          <cell r="G56" t="str">
            <v>PHOTODERM MAX CREME SPF100 40ml</v>
          </cell>
        </row>
        <row r="57">
          <cell r="G57" t="str">
            <v xml:space="preserve">PHOTODERM MAX CREME SPF50+ Dry Touch </v>
          </cell>
        </row>
        <row r="58">
          <cell r="G58" t="str">
            <v xml:space="preserve">PHOTODERM MAX CREME teintée SPF50+ Dry Touch </v>
          </cell>
        </row>
        <row r="59">
          <cell r="G59" t="str">
            <v>PHOTODERM MAX FLUIDE SPF100 40ml</v>
          </cell>
        </row>
        <row r="60">
          <cell r="G60" t="str">
            <v>PHOTODERM MAX LAIT SPF100 100ml</v>
          </cell>
        </row>
        <row r="61">
          <cell r="G61" t="str">
            <v xml:space="preserve">PHOTODERM MAX SPRAY SPF50+ 200ml </v>
          </cell>
        </row>
        <row r="62">
          <cell r="G62" t="str">
            <v>PHOTODERM MAX STICK SPF50+  4 gr</v>
          </cell>
        </row>
        <row r="63">
          <cell r="G63" t="str">
            <v xml:space="preserve">PHOTODERM Minéral SPF50+ 100gr </v>
          </cell>
        </row>
        <row r="64">
          <cell r="G64" t="str">
            <v xml:space="preserve">PHOTODERM SENSITIVE SPF50+ 100 ml </v>
          </cell>
        </row>
        <row r="65">
          <cell r="G65" t="str">
            <v>PHOTODERM SPOT SPF50+ 30ml</v>
          </cell>
        </row>
        <row r="66">
          <cell r="G66" t="str">
            <v>PHOTODERM MAX CREME SPF50+ 40ml</v>
          </cell>
        </row>
        <row r="67">
          <cell r="G67" t="str">
            <v>PHOTODERM MAX LAIT SPF50+ 100ml</v>
          </cell>
        </row>
        <row r="68">
          <cell r="G68" t="str">
            <v>PHOTODERM M 40ml</v>
          </cell>
        </row>
        <row r="69">
          <cell r="G69" t="str">
            <v xml:space="preserve">PHOTODERM BRONZ SPF30 200 ml </v>
          </cell>
        </row>
        <row r="70">
          <cell r="G70" t="str">
            <v>PHOTODERM MINERAL SPF50+ SPRAY 100 g</v>
          </cell>
        </row>
        <row r="71">
          <cell r="G71" t="str">
            <v>SEBIUM AI 30ml</v>
          </cell>
        </row>
        <row r="72">
          <cell r="G72" t="str">
            <v>SEBIUM AKN CREME 30ml</v>
          </cell>
        </row>
        <row r="73">
          <cell r="G73" t="str">
            <v xml:space="preserve">SEBIUM AKN FLUIDE TE30ML 30ml </v>
          </cell>
        </row>
        <row r="74">
          <cell r="G74" t="str">
            <v>SEBIUM GEL MOUSSANT (TUBO) 100ml</v>
          </cell>
        </row>
        <row r="75">
          <cell r="G75" t="str">
            <v>SEBIUM GEL MOUSSANT / Foaming gel (flacon pompe) 200ml</v>
          </cell>
        </row>
        <row r="76">
          <cell r="G76" t="str">
            <v>SEBIUM GEL MOUSSANT / Foaming gel (FLACON POMPE) 500ml</v>
          </cell>
        </row>
        <row r="77">
          <cell r="G77" t="str">
            <v>SEBIUM GOMMANT 100 ml</v>
          </cell>
        </row>
        <row r="78">
          <cell r="G78" t="str">
            <v>SEBIUM H2O 100 ml</v>
          </cell>
        </row>
        <row r="79">
          <cell r="G79" t="str">
            <v xml:space="preserve">SEBIUM H2O 250ml </v>
          </cell>
        </row>
        <row r="80">
          <cell r="G80" t="str">
            <v>SEBIUM H2O FCE 500 ml</v>
          </cell>
        </row>
        <row r="81">
          <cell r="G81" t="str">
            <v>SEBIUM H2O FCE BOMBA INVERSA 500 ml</v>
          </cell>
        </row>
        <row r="82">
          <cell r="G82" t="str">
            <v>SEBIUM H2O 1L</v>
          </cell>
        </row>
        <row r="83">
          <cell r="G83" t="str">
            <v>SEBIUM HYDRA 40ml</v>
          </cell>
        </row>
        <row r="84">
          <cell r="G84" t="str">
            <v>SEBIUM MASQUE 40ml</v>
          </cell>
        </row>
        <row r="85">
          <cell r="G85" t="str">
            <v>SEBIUM MAT 40ml</v>
          </cell>
        </row>
        <row r="86">
          <cell r="G86" t="str">
            <v>SEBIUM MAT TEINTE 40 ml</v>
          </cell>
        </row>
        <row r="87">
          <cell r="G87" t="str">
            <v>SEBIUM PAIN 100 gr</v>
          </cell>
        </row>
        <row r="88">
          <cell r="G88" t="str">
            <v>SEBIUM PORE REFINER 30 ml</v>
          </cell>
        </row>
        <row r="89">
          <cell r="G89" t="str">
            <v>SEBIUM SERUM 40 ml</v>
          </cell>
        </row>
        <row r="90">
          <cell r="G90" t="str">
            <v>SEBIUM GLOBAL 30ml</v>
          </cell>
        </row>
        <row r="91">
          <cell r="G91" t="str">
            <v>SEBIUM H2O / FOR PROFESSIONAL USE ONLY 1 L</v>
          </cell>
        </row>
        <row r="92">
          <cell r="G92" t="str">
            <v>SENSIBIO AR 40ml</v>
          </cell>
        </row>
        <row r="93">
          <cell r="G93" t="str">
            <v>SENSIBIO AR COMPACT TEINTEE FONCEE NEW 10 g</v>
          </cell>
        </row>
        <row r="94">
          <cell r="G94" t="str">
            <v>SENSIBIO AR COMPACT TEINTEE NATURELLE NEW 10 g</v>
          </cell>
        </row>
        <row r="95">
          <cell r="G95" t="str">
            <v xml:space="preserve">SENSIBIO DS+ ANTI RECIDE </v>
          </cell>
        </row>
        <row r="96">
          <cell r="G96" t="str">
            <v>SENSIBIO DS+ CREME / DS + cream  40 ml</v>
          </cell>
        </row>
        <row r="97">
          <cell r="G97" t="str">
            <v>SENSIBIO FORTE  40ml</v>
          </cell>
        </row>
        <row r="98">
          <cell r="G98" t="str">
            <v>SENSIBIO GEL Contour des yeux / Eye contour gel 15ml</v>
          </cell>
        </row>
        <row r="99">
          <cell r="G99" t="str">
            <v>SENSIBIO H20 500 ML BOMBA INVERSA 500 ml</v>
          </cell>
        </row>
        <row r="100">
          <cell r="G100" t="str">
            <v xml:space="preserve">SENSIBIO H2O 250ml </v>
          </cell>
        </row>
        <row r="101">
          <cell r="G101" t="str">
            <v>SENSIBIO H2O  100 ml</v>
          </cell>
        </row>
        <row r="102">
          <cell r="G102" t="str">
            <v>SENSIBIO H2O  500ml</v>
          </cell>
        </row>
        <row r="103">
          <cell r="G103" t="str">
            <v>SENSIBIO LIGHT 40ml</v>
          </cell>
        </row>
        <row r="104">
          <cell r="G104" t="str">
            <v>SENSIBIO H2O / FOR PROFESSIONAL USE ONLY 1L - bottle with pump</v>
          </cell>
        </row>
        <row r="105">
          <cell r="G105" t="str">
            <v>WHITE OBJECTIVE Crème Active / Active Cream 30ml</v>
          </cell>
        </row>
        <row r="106">
          <cell r="G106" t="str">
            <v>WHITE OBJECTIVE Pen 5 ml</v>
          </cell>
        </row>
        <row r="107">
          <cell r="G107" t="str">
            <v>WHITE OBJECTIVE Serum 30ml</v>
          </cell>
        </row>
        <row r="108">
          <cell r="G108" t="str">
            <v xml:space="preserve"> </v>
          </cell>
        </row>
        <row r="109">
          <cell r="G109" t="str">
            <v xml:space="preserve"> </v>
          </cell>
        </row>
        <row r="110">
          <cell r="G110" t="str">
            <v xml:space="preserve"> </v>
          </cell>
        </row>
      </sheetData>
      <sheetData sheetId="23">
        <row r="2">
          <cell r="G2" t="str">
            <v xml:space="preserve">ABC DERM ATO+ BAUME S8ML ECH P25 </v>
          </cell>
        </row>
        <row r="3">
          <cell r="G3" t="str">
            <v xml:space="preserve">ABC DERM ATO+ BAUME S8ML ECH P50 </v>
          </cell>
        </row>
        <row r="4">
          <cell r="G4" t="str">
            <v xml:space="preserve">ABC DERM ATO+ CR LAVANTE S8ML ECH P50 </v>
          </cell>
        </row>
        <row r="5">
          <cell r="G5" t="str">
            <v xml:space="preserve">ABC DERM CHANGE INTENSIF S8ML ECH P50 </v>
          </cell>
        </row>
        <row r="6">
          <cell r="G6" t="str">
            <v xml:space="preserve">ABC DERM COLD CREAM CORPS T15ML </v>
          </cell>
        </row>
        <row r="7">
          <cell r="G7" t="str">
            <v xml:space="preserve">ABC DERM H20 D10ML P48 </v>
          </cell>
        </row>
        <row r="8">
          <cell r="G8" t="str">
            <v xml:space="preserve">ABC DERM H2O F20ML </v>
          </cell>
        </row>
        <row r="9">
          <cell r="G9" t="str">
            <v xml:space="preserve">ABC DERM HULE D10ML P48 </v>
          </cell>
        </row>
        <row r="10">
          <cell r="G10" t="str">
            <v xml:space="preserve">ABC DERM MOUSSANT S 8ML ECH P50 </v>
          </cell>
        </row>
        <row r="11">
          <cell r="G11" t="str">
            <v xml:space="preserve">ABC DERM MOUSSANT T15ML </v>
          </cell>
        </row>
        <row r="12">
          <cell r="G12" t="str">
            <v xml:space="preserve">ABC DERM PERI ORAL ECH T5ML P25 </v>
          </cell>
        </row>
        <row r="13">
          <cell r="G13" t="str">
            <v xml:space="preserve">ABCDERM COLD CR CORPS S8ML x25 </v>
          </cell>
        </row>
        <row r="14">
          <cell r="G14" t="str">
            <v xml:space="preserve">ABCDERM COLD CR CORPS S8ML P50 </v>
          </cell>
        </row>
        <row r="15">
          <cell r="G15" t="str">
            <v>ABCDERM H2O 20 ml Bottle</v>
          </cell>
        </row>
        <row r="16">
          <cell r="G16" t="str">
            <v>ABCDERM MOUSSANT / Foaming 40 ml tube</v>
          </cell>
        </row>
        <row r="17">
          <cell r="G17" t="str">
            <v>ATODERM CREME 15ml</v>
          </cell>
        </row>
        <row r="18">
          <cell r="G18" t="str">
            <v>ATODERM CREME 8 ml sachet</v>
          </cell>
        </row>
        <row r="19">
          <cell r="G19" t="str">
            <v>ATODERM GEL DOUCHE /Shower gel 15 ml Tube</v>
          </cell>
        </row>
        <row r="20">
          <cell r="G20" t="str">
            <v>ATODERM INTENSIVE 8 ml tube</v>
          </cell>
        </row>
        <row r="21">
          <cell r="G21" t="str">
            <v>ATODERM INTENSIVE 15 ml Tube</v>
          </cell>
        </row>
        <row r="22">
          <cell r="G22" t="str">
            <v>ATODERM INTENSIVE GEL MOUSSANT / Foaming gel 8 ml tube</v>
          </cell>
        </row>
        <row r="23">
          <cell r="G23" t="str">
            <v>ATODERM MOUSSANT 10 ml</v>
          </cell>
        </row>
        <row r="24">
          <cell r="G24" t="str">
            <v>ATODERM PAIN SURGRAS 20 gr</v>
          </cell>
        </row>
        <row r="25">
          <cell r="G25" t="str">
            <v>ATODERM PO ZINC  8 ml</v>
          </cell>
        </row>
        <row r="26">
          <cell r="G26" t="str">
            <v>ATODERM PP BAUME 8 ml</v>
          </cell>
        </row>
        <row r="27">
          <cell r="G27" t="str">
            <v>ATODERM PP GEL MOUSSANT 10 ml</v>
          </cell>
        </row>
        <row r="28">
          <cell r="G28" t="str">
            <v>ATODERM PREVENTIVE 8 ml tube</v>
          </cell>
        </row>
        <row r="29">
          <cell r="G29" t="str">
            <v>ATODERM PREVENTIVE 15 ml Tube</v>
          </cell>
        </row>
        <row r="30">
          <cell r="G30" t="str">
            <v>CICABIO CREME CICATRISANTE 5ml tube</v>
          </cell>
        </row>
        <row r="31">
          <cell r="G31" t="str">
            <v>CICABIO LOTION 5 ml</v>
          </cell>
        </row>
        <row r="32">
          <cell r="G32" t="str">
            <v>CICABIO SPF50+ 5 ml tube</v>
          </cell>
        </row>
        <row r="33">
          <cell r="G33" t="str">
            <v xml:space="preserve">NODE DS+ SHAMPOOING  8 ml tubes / Box of 50 </v>
          </cell>
        </row>
        <row r="34">
          <cell r="G34" t="str">
            <v xml:space="preserve">NODE SHAMPOOING FLUIDE D10ML ECH P48 </v>
          </cell>
        </row>
        <row r="35">
          <cell r="G35" t="str">
            <v>PHOTODERM AKN MAT SPF30 5 ml</v>
          </cell>
        </row>
        <row r="36">
          <cell r="G36" t="str">
            <v>PHOTODERM APRES SOLEIL T 100 ml</v>
          </cell>
        </row>
        <row r="37">
          <cell r="G37" t="str">
            <v>PHOTODERM AR SPF50 + 5 ml tube</v>
          </cell>
        </row>
        <row r="38">
          <cell r="G38" t="str">
            <v>PHOTODERM COMPACT DOREE 5 ml</v>
          </cell>
        </row>
        <row r="39">
          <cell r="G39" t="str">
            <v>PHOTODERM COMPACT TT CLAIR 0,5 ML</v>
          </cell>
        </row>
        <row r="40">
          <cell r="G40" t="str">
            <v>PHOTODERM KID LAIT SPF50+ 8 ml tube</v>
          </cell>
        </row>
        <row r="41">
          <cell r="G41" t="str">
            <v xml:space="preserve">PHOTODERM M </v>
          </cell>
        </row>
        <row r="42">
          <cell r="G42" t="str">
            <v>PHOTODERM MAX CR TEINTE SPF100 5 ml tube</v>
          </cell>
        </row>
        <row r="43">
          <cell r="G43" t="str">
            <v>PHOTODERM MAX CREME DRY TOUCH Dorée</v>
          </cell>
        </row>
        <row r="44">
          <cell r="G44" t="str">
            <v>PHOTODERM MAX CREME DRY TOUCH Neutre</v>
          </cell>
        </row>
        <row r="45">
          <cell r="G45" t="str">
            <v>PHOTODERM MAX CREME SPF50+ 5 ml tube</v>
          </cell>
        </row>
        <row r="46">
          <cell r="G46" t="str">
            <v>PHOTODERM MAX FLUIDE SPF100 5 ml</v>
          </cell>
        </row>
        <row r="47">
          <cell r="G47" t="str">
            <v>PHOTODERM SPOT CREME 5 ml</v>
          </cell>
        </row>
        <row r="48">
          <cell r="G48" t="str">
            <v>SEBIUM AI 5 ml tube</v>
          </cell>
        </row>
        <row r="49">
          <cell r="G49" t="str">
            <v>SEBIUM AKN 5 ml tube</v>
          </cell>
        </row>
        <row r="50">
          <cell r="G50" t="str">
            <v>SEBIUM GLOBAL 15 ml Tube</v>
          </cell>
        </row>
        <row r="51">
          <cell r="G51" t="str">
            <v>SEBIUM GLOBAL  5ml tube</v>
          </cell>
        </row>
        <row r="52">
          <cell r="G52" t="str">
            <v>SEBIUM H2O 10 ml</v>
          </cell>
        </row>
        <row r="53">
          <cell r="G53" t="str">
            <v>SEBIUM H2O 20 ml Bottle</v>
          </cell>
        </row>
        <row r="54">
          <cell r="G54" t="str">
            <v xml:space="preserve">SEBIUM HYDRA T5ML P25 </v>
          </cell>
        </row>
        <row r="55">
          <cell r="G55" t="str">
            <v>SEBIUM MASQUE 8 ml</v>
          </cell>
        </row>
        <row r="56">
          <cell r="G56" t="str">
            <v>SEBIUM MOUSSANT 15 ml</v>
          </cell>
        </row>
        <row r="57">
          <cell r="G57" t="str">
            <v>SEBIUM MOUSSANT 10 ml</v>
          </cell>
        </row>
        <row r="58">
          <cell r="G58" t="str">
            <v>SEBIUM MOUSSANT / Foaming 40 ml tube</v>
          </cell>
        </row>
        <row r="59">
          <cell r="G59" t="str">
            <v>SEBIUM PORE REFINER 2 ml</v>
          </cell>
        </row>
        <row r="60">
          <cell r="G60" t="str">
            <v>SEBIUM PORE REFINER 5ml tube</v>
          </cell>
        </row>
        <row r="61">
          <cell r="G61" t="str">
            <v>SEBIUM PORE REFINER 15 ml tube</v>
          </cell>
        </row>
        <row r="62">
          <cell r="G62" t="str">
            <v>SENSIBIO AR COMPACT TEINTEE FONCEE 5 ml</v>
          </cell>
        </row>
        <row r="63">
          <cell r="G63" t="str">
            <v>SENSIBIO AR COMPACT TEINTEE NATURELLE 5 ml</v>
          </cell>
        </row>
        <row r="64">
          <cell r="G64" t="str">
            <v>SENSIBIO AR EXPORT 5 ml</v>
          </cell>
        </row>
        <row r="65">
          <cell r="G65" t="str">
            <v>SENSIBIO CTR YEUX  2 ml mini canule</v>
          </cell>
        </row>
        <row r="66">
          <cell r="G66" t="str">
            <v>SENSIBIO DS+ CREME T 5 ml</v>
          </cell>
        </row>
        <row r="67">
          <cell r="G67" t="str">
            <v>SENSIBIO FORTE CREME 5 ml</v>
          </cell>
        </row>
        <row r="68">
          <cell r="G68" t="str">
            <v>SENSIBIO H2O 10 ml thermo-formed dosis (insert)</v>
          </cell>
        </row>
        <row r="69">
          <cell r="G69" t="str">
            <v>SENSIBIO H2O MB20ML 20 ml Bottle</v>
          </cell>
        </row>
        <row r="70">
          <cell r="G70" t="str">
            <v>SENSIBIO LEGERE / LIGHT CREAM 15ml</v>
          </cell>
        </row>
        <row r="71">
          <cell r="G71" t="str">
            <v>SENSIBIO LEGERE / LIGHT CREAM 5ml tube</v>
          </cell>
        </row>
        <row r="72">
          <cell r="G72" t="str">
            <v>SENSIBIO LEGERE / LIGHT CREAM 2 ml sachets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5">
          <cell r="G75" t="str">
            <v xml:space="preserve"> </v>
          </cell>
        </row>
        <row r="76">
          <cell r="G76" t="str">
            <v xml:space="preserve"> </v>
          </cell>
        </row>
      </sheetData>
      <sheetData sheetId="24"/>
      <sheetData sheetId="25"/>
      <sheetData sheetId="26"/>
      <sheetData sheetId="27"/>
      <sheetData sheetId="28">
        <row r="2">
          <cell r="A2" t="str">
            <v>Derma</v>
          </cell>
          <cell r="B2">
            <v>2014</v>
          </cell>
          <cell r="C2" t="str">
            <v>Ciclo 01</v>
          </cell>
          <cell r="D2" t="str">
            <v>Muestra</v>
          </cell>
          <cell r="E2" t="str">
            <v>1a. Pos.</v>
          </cell>
        </row>
        <row r="3">
          <cell r="A3" t="str">
            <v>Estet</v>
          </cell>
          <cell r="B3">
            <v>2015</v>
          </cell>
          <cell r="C3" t="str">
            <v>Ciclo 02</v>
          </cell>
          <cell r="D3" t="str">
            <v>Original</v>
          </cell>
          <cell r="E3" t="str">
            <v>2a. Pos.</v>
          </cell>
        </row>
        <row r="4">
          <cell r="A4" t="str">
            <v>Ped</v>
          </cell>
          <cell r="B4">
            <v>2016</v>
          </cell>
          <cell r="C4" t="str">
            <v>Ciclo 03</v>
          </cell>
          <cell r="E4" t="str">
            <v>3a. Pos.</v>
          </cell>
        </row>
        <row r="5">
          <cell r="A5" t="str">
            <v>Hos</v>
          </cell>
          <cell r="C5" t="str">
            <v>Ciclo 04</v>
          </cell>
          <cell r="E5" t="str">
            <v>4a. Pos.</v>
          </cell>
        </row>
        <row r="6">
          <cell r="A6" t="str">
            <v>PDV</v>
          </cell>
          <cell r="C6" t="str">
            <v>Ciclo 05</v>
          </cell>
          <cell r="E6" t="str">
            <v>5a. Pos.</v>
          </cell>
        </row>
        <row r="7">
          <cell r="A7" t="str">
            <v>Capacitación</v>
          </cell>
          <cell r="C7" t="str">
            <v>Ciclo 06</v>
          </cell>
          <cell r="E7" t="str">
            <v>6a. Pos.</v>
          </cell>
        </row>
        <row r="8">
          <cell r="A8" t="str">
            <v>BA's</v>
          </cell>
          <cell r="C8" t="str">
            <v>Ciclo 07</v>
          </cell>
          <cell r="E8" t="str">
            <v>7a. Pos.</v>
          </cell>
        </row>
        <row r="9">
          <cell r="A9" t="str">
            <v>Acción especial</v>
          </cell>
          <cell r="C9" t="str">
            <v>Ciclo 08</v>
          </cell>
          <cell r="E9" t="str">
            <v>8a. Pos.</v>
          </cell>
        </row>
        <row r="10">
          <cell r="C10" t="str">
            <v>Ciclo 09</v>
          </cell>
          <cell r="E10" t="str">
            <v>9a. Pos.</v>
          </cell>
        </row>
        <row r="11">
          <cell r="C11" t="str">
            <v>Ciclo 10</v>
          </cell>
        </row>
        <row r="12">
          <cell r="C12" t="str">
            <v>Ciclo 11</v>
          </cell>
        </row>
        <row r="13">
          <cell r="C13" t="str">
            <v>Ciclo 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Sell In"/>
      <sheetName val="Analyse por Canal"/>
      <sheetName val="Analyse B16"/>
      <sheetName val=" Base sell-in $"/>
      <sheetName val="Seg Cuotas Abril"/>
      <sheetName val="Seg Cuotas Mayo"/>
      <sheetName val="Seg Cuotas Junio"/>
      <sheetName val="Seg Cuotas Julio"/>
      <sheetName val="Seg Cuotas Agosto"/>
      <sheetName val="Seg Cuotas Sept"/>
      <sheetName val="Real vs Obj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ecuperacion trimestral"/>
      <sheetName val="Comisiones para Nomina"/>
      <sheetName val="Parametros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>
            <v>42005</v>
          </cell>
        </row>
        <row r="3">
          <cell r="A3">
            <v>42036</v>
          </cell>
        </row>
        <row r="4">
          <cell r="A4">
            <v>42064</v>
          </cell>
        </row>
        <row r="5">
          <cell r="A5">
            <v>42095</v>
          </cell>
        </row>
        <row r="6">
          <cell r="A6">
            <v>42125</v>
          </cell>
        </row>
        <row r="7">
          <cell r="A7">
            <v>42156</v>
          </cell>
        </row>
        <row r="8">
          <cell r="A8">
            <v>42186</v>
          </cell>
        </row>
        <row r="9">
          <cell r="A9">
            <v>42217</v>
          </cell>
        </row>
        <row r="10">
          <cell r="A10">
            <v>42248</v>
          </cell>
        </row>
        <row r="11">
          <cell r="A11">
            <v>42278</v>
          </cell>
        </row>
        <row r="12">
          <cell r="A12">
            <v>42309</v>
          </cell>
        </row>
        <row r="13">
          <cell r="A13">
            <v>42339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B8702E-D132-491A-9D13-8395406F4F93}" name="Tableau1" displayName="Tableau1" ref="A3:E123" totalsRowShown="0" headerRowDxfId="14" dataDxfId="0" headerRowBorderDxfId="13" tableBorderDxfId="12">
  <autoFilter ref="A3:E123" xr:uid="{410E5C95-E30B-4ACB-85AF-4AE1858CD103}"/>
  <tableColumns count="5">
    <tableColumn id="2" xr3:uid="{4326624C-00CB-47EB-9707-8A700F1AA64F}" name="Categoria" dataDxfId="5"/>
    <tableColumn id="3" xr3:uid="{5701B114-0FCD-48D6-8DDA-812F429D32E7}" name="Sku" dataDxfId="4"/>
    <tableColumn id="4" xr3:uid="{75E1F072-8BE4-4932-AC5F-B427FF36452F}" name="Descripción" dataDxfId="3"/>
    <tableColumn id="7" xr3:uid="{B8F2FB61-1EC0-4949-83C7-DE35FA943C07}" name="Month M-1" dataDxfId="2">
      <calculatedColumnFormula>$C$1</calculatedColumnFormula>
    </tableColumn>
    <tableColumn id="6" xr3:uid="{038B0BEE-945E-4FA1-9CF0-A0F21213F889}" name="Sales M-1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7" tint="0.59999389629810485"/>
  </sheetPr>
  <dimension ref="A1:XCQ809"/>
  <sheetViews>
    <sheetView showGridLines="0" zoomScale="70" zoomScaleNormal="70" workbookViewId="0">
      <pane xSplit="5" ySplit="3" topLeftCell="F229" activePane="bottomRight" state="frozen"/>
      <selection activeCell="G19" sqref="G19"/>
      <selection pane="topRight" activeCell="G19" sqref="G19"/>
      <selection pane="bottomLeft" activeCell="G19" sqref="G19"/>
      <selection pane="bottomRight" activeCell="G325" sqref="G325"/>
    </sheetView>
  </sheetViews>
  <sheetFormatPr baseColWidth="10" defaultColWidth="11.453125" defaultRowHeight="15.5" outlineLevelRow="1"/>
  <cols>
    <col min="1" max="1" width="7.7265625" style="372" customWidth="1"/>
    <col min="2" max="2" width="11" style="376" customWidth="1"/>
    <col min="3" max="3" width="34.26953125" style="373" customWidth="1"/>
    <col min="4" max="4" width="12" style="374" customWidth="1"/>
    <col min="5" max="5" width="10.26953125" style="372" bestFit="1" customWidth="1"/>
    <col min="6" max="6" width="13.453125" style="375" customWidth="1"/>
    <col min="7" max="7" width="13.453125" style="5" customWidth="1"/>
    <col min="8" max="9" width="13.54296875" style="5" bestFit="1" customWidth="1"/>
    <col min="10" max="17" width="14.54296875" style="5" customWidth="1"/>
    <col min="18" max="18" width="17.26953125" style="1" customWidth="1"/>
    <col min="19" max="19" width="9.26953125" style="188" customWidth="1"/>
    <col min="20" max="20" width="17.453125" style="172" customWidth="1"/>
    <col min="21" max="21" width="6.54296875" style="172" customWidth="1"/>
    <col min="22" max="22" width="20.7265625" style="273" customWidth="1"/>
    <col min="23" max="23" width="6" customWidth="1"/>
    <col min="24" max="26" width="20.26953125" style="172" customWidth="1"/>
    <col min="27" max="27" width="71.7265625" style="172" customWidth="1"/>
    <col min="28" max="16384" width="11.453125" style="27"/>
  </cols>
  <sheetData>
    <row r="1" spans="1:32" s="137" customFormat="1" ht="16" thickTop="1">
      <c r="A1" s="280"/>
      <c r="B1" s="281"/>
      <c r="C1" s="282"/>
      <c r="D1" s="280"/>
      <c r="E1" s="280"/>
      <c r="F1" s="283"/>
      <c r="G1" s="201"/>
      <c r="H1" s="201"/>
      <c r="I1" s="201"/>
      <c r="J1" s="201"/>
      <c r="K1" s="201" t="s">
        <v>641</v>
      </c>
      <c r="L1" s="201"/>
      <c r="M1" s="201"/>
      <c r="N1" s="201"/>
      <c r="O1" s="201"/>
      <c r="P1" s="201"/>
      <c r="Q1" s="202"/>
      <c r="R1" s="203" t="s">
        <v>642</v>
      </c>
      <c r="S1" s="173"/>
      <c r="T1" s="279" t="e">
        <f>+#REF!</f>
        <v>#REF!</v>
      </c>
      <c r="U1" s="194"/>
      <c r="V1" s="237" t="s">
        <v>635</v>
      </c>
      <c r="W1"/>
      <c r="X1" s="279" t="e">
        <f>+#REF!</f>
        <v>#REF!</v>
      </c>
      <c r="Y1" s="279" t="e">
        <f>+#REF!</f>
        <v>#REF!</v>
      </c>
      <c r="Z1" s="279" t="e">
        <f>+#REF!</f>
        <v>#REF!</v>
      </c>
      <c r="AA1" s="279" t="e">
        <f>+#REF!</f>
        <v>#REF!</v>
      </c>
      <c r="AD1" s="26"/>
      <c r="AE1" s="26"/>
      <c r="AF1" s="26"/>
    </row>
    <row r="2" spans="1:32" s="26" customFormat="1" ht="34.5" customHeight="1">
      <c r="A2" s="284" t="s">
        <v>431</v>
      </c>
      <c r="B2" s="285" t="s">
        <v>0</v>
      </c>
      <c r="C2" s="284" t="s">
        <v>432</v>
      </c>
      <c r="D2" s="284" t="s">
        <v>11</v>
      </c>
      <c r="E2" s="286" t="s">
        <v>433</v>
      </c>
      <c r="F2" s="287" t="s">
        <v>434</v>
      </c>
      <c r="G2" s="204" t="s">
        <v>435</v>
      </c>
      <c r="H2" s="204" t="s">
        <v>1</v>
      </c>
      <c r="I2" s="204" t="s">
        <v>2</v>
      </c>
      <c r="J2" s="205" t="s">
        <v>436</v>
      </c>
      <c r="K2" s="205" t="s">
        <v>3</v>
      </c>
      <c r="L2" s="205" t="s">
        <v>4</v>
      </c>
      <c r="M2" s="205" t="s">
        <v>5</v>
      </c>
      <c r="N2" s="205" t="s">
        <v>437</v>
      </c>
      <c r="O2" s="205" t="s">
        <v>438</v>
      </c>
      <c r="P2" s="205" t="s">
        <v>6</v>
      </c>
      <c r="Q2" s="205" t="s">
        <v>439</v>
      </c>
      <c r="R2" s="2"/>
      <c r="S2" s="174"/>
      <c r="T2" s="199" t="s">
        <v>653</v>
      </c>
      <c r="U2" s="194"/>
      <c r="V2" s="238" t="s">
        <v>653</v>
      </c>
      <c r="W2"/>
      <c r="X2" s="199" t="s">
        <v>637</v>
      </c>
      <c r="Y2" s="199" t="s">
        <v>638</v>
      </c>
      <c r="Z2" s="199" t="s">
        <v>640</v>
      </c>
      <c r="AA2" s="469" t="s">
        <v>639</v>
      </c>
    </row>
    <row r="3" spans="1:32" s="26" customFormat="1" ht="21" customHeight="1">
      <c r="A3" s="288"/>
      <c r="B3" s="289"/>
      <c r="C3" s="288"/>
      <c r="D3" s="288"/>
      <c r="E3" s="288"/>
      <c r="F3" s="290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3"/>
      <c r="S3" s="174"/>
      <c r="T3" s="192" t="s">
        <v>112</v>
      </c>
      <c r="U3" s="194"/>
      <c r="V3" s="239" t="s">
        <v>10</v>
      </c>
      <c r="W3" s="193"/>
      <c r="X3" s="200" t="s">
        <v>636</v>
      </c>
      <c r="Y3" s="200" t="s">
        <v>636</v>
      </c>
      <c r="Z3" s="200" t="s">
        <v>636</v>
      </c>
      <c r="AA3" s="470"/>
    </row>
    <row r="4" spans="1:32" s="138" customFormat="1" ht="12.75" customHeight="1">
      <c r="A4" s="291"/>
      <c r="B4" s="292" t="s">
        <v>449</v>
      </c>
      <c r="C4" s="422" t="s">
        <v>28</v>
      </c>
      <c r="D4" s="424" t="s">
        <v>14</v>
      </c>
      <c r="E4" s="293" t="s">
        <v>7</v>
      </c>
      <c r="F4" s="294">
        <v>2108</v>
      </c>
      <c r="G4" s="207">
        <v>13904</v>
      </c>
      <c r="H4" s="207">
        <v>3199</v>
      </c>
      <c r="I4" s="207">
        <v>15659.1375859491</v>
      </c>
      <c r="J4" s="208">
        <v>3488.7885865744802</v>
      </c>
      <c r="K4" s="208">
        <v>2112.1709106724684</v>
      </c>
      <c r="L4" s="208">
        <v>2615.1292853366763</v>
      </c>
      <c r="M4" s="208">
        <v>9118.2948827242526</v>
      </c>
      <c r="N4" s="208">
        <v>4970.8190265619342</v>
      </c>
      <c r="O4" s="208">
        <v>3681.4105570558095</v>
      </c>
      <c r="P4" s="208">
        <v>4278.6845490389733</v>
      </c>
      <c r="Q4" s="208">
        <v>2248.9714049418722</v>
      </c>
      <c r="R4" s="10">
        <v>67384.406788855573</v>
      </c>
      <c r="S4" s="175"/>
      <c r="T4" s="176" t="e">
        <f ca="1">SUM(OFFSET(#REF!,0,0,1,VLOOKUP($T$1,#REF!,2,0)))-SUM(OFFSET($F4,0,0,1,VLOOKUP($T$1,#REF!,2,0)))</f>
        <v>#REF!</v>
      </c>
      <c r="U4" s="179"/>
      <c r="V4" s="240" t="e">
        <f>+#REF!-'P1'!R4</f>
        <v>#REF!</v>
      </c>
      <c r="W4"/>
      <c r="X4" s="426" t="e">
        <f ca="1">(OFFSET(#REF!,-1,VLOOKUP($T$1,#REF!,2,0)-1,1,1)-OFFSET('P1'!$F4,0,VLOOKUP($T$1,#REF!,2,0)-1,1,1))*OFFSET(#REF!,0,VLOOKUP($T$1,#REF!,2,0)-1,1,1)</f>
        <v>#REF!</v>
      </c>
      <c r="Y4" s="426" t="e">
        <f ca="1">(OFFSET('P1'!$F4,0,VLOOKUP($T$1,#REF!,2,0)-1,1,1)*(+OFFSET(#REF!,0,VLOOKUP($T$1,#REF!,2,0)-1,1,1)-OFFSET('P1'!$F5,0,VLOOKUP($T$1,#REF!,2,0)-1,1,1)))</f>
        <v>#REF!</v>
      </c>
      <c r="Z4" s="426" t="e">
        <f ca="1">+Y4+X4</f>
        <v>#REF!</v>
      </c>
      <c r="AA4" s="429"/>
      <c r="AB4" s="144"/>
    </row>
    <row r="5" spans="1:32" s="138" customFormat="1" ht="13.4" customHeight="1">
      <c r="A5" s="295"/>
      <c r="B5" s="296" t="s">
        <v>449</v>
      </c>
      <c r="C5" s="423"/>
      <c r="D5" s="425"/>
      <c r="E5" s="297" t="s">
        <v>440</v>
      </c>
      <c r="F5" s="298">
        <v>87.535142314990523</v>
      </c>
      <c r="G5" s="209">
        <v>16.881188212744537</v>
      </c>
      <c r="H5" s="209">
        <v>79.502679842763342</v>
      </c>
      <c r="I5" s="209">
        <v>25.301826043541279</v>
      </c>
      <c r="J5" s="210">
        <v>72.770738620804579</v>
      </c>
      <c r="K5" s="210">
        <v>72.770738620804579</v>
      </c>
      <c r="L5" s="210">
        <v>72.770738620804579</v>
      </c>
      <c r="M5" s="210">
        <v>24.256912873601525</v>
      </c>
      <c r="N5" s="210">
        <v>72.770738620804579</v>
      </c>
      <c r="O5" s="210">
        <v>72.770738620804579</v>
      </c>
      <c r="P5" s="210">
        <v>72.770738620804579</v>
      </c>
      <c r="Q5" s="210">
        <v>72.770738620804579</v>
      </c>
      <c r="R5" s="211">
        <v>44.424194381610711</v>
      </c>
      <c r="S5" s="175"/>
      <c r="T5" s="178"/>
      <c r="U5" s="177"/>
      <c r="V5" s="241"/>
      <c r="W5"/>
      <c r="X5" s="427"/>
      <c r="Y5" s="427"/>
      <c r="Z5" s="427"/>
      <c r="AA5" s="430"/>
      <c r="AB5" s="143"/>
      <c r="AC5" s="143"/>
    </row>
    <row r="6" spans="1:32" s="138" customFormat="1" ht="13.4" customHeight="1">
      <c r="A6" s="295"/>
      <c r="B6" s="296" t="s">
        <v>449</v>
      </c>
      <c r="C6" s="299"/>
      <c r="D6" s="300"/>
      <c r="E6" s="297" t="s">
        <v>441</v>
      </c>
      <c r="F6" s="294">
        <v>184524.08000000002</v>
      </c>
      <c r="G6" s="207">
        <v>234716.04091000004</v>
      </c>
      <c r="H6" s="207">
        <v>254329.07281699995</v>
      </c>
      <c r="I6" s="207">
        <v>396204.77519156307</v>
      </c>
      <c r="J6" s="208">
        <v>253881.72233685773</v>
      </c>
      <c r="K6" s="208">
        <v>153704.23726301297</v>
      </c>
      <c r="L6" s="208">
        <v>190304.88968284676</v>
      </c>
      <c r="M6" s="208">
        <v>221181.68452604883</v>
      </c>
      <c r="N6" s="208">
        <v>361730.17211326078</v>
      </c>
      <c r="O6" s="208">
        <v>267898.96540337888</v>
      </c>
      <c r="P6" s="208">
        <v>311363.03495899023</v>
      </c>
      <c r="Q6" s="208">
        <v>163659.31027468864</v>
      </c>
      <c r="R6" s="9">
        <v>2993497.9854776482</v>
      </c>
      <c r="S6" s="175"/>
      <c r="T6" s="180" t="e">
        <f ca="1">SUM(OFFSET(#REF!,0,0,1,VLOOKUP($T$1,#REF!,2,0)))-SUM(OFFSET($F6,0,0,1,VLOOKUP($T$1,#REF!,2,0)))</f>
        <v>#REF!</v>
      </c>
      <c r="U6" s="179"/>
      <c r="V6" s="241" t="e">
        <f>+#REF!-#REF!</f>
        <v>#REF!</v>
      </c>
      <c r="W6"/>
      <c r="X6" s="471"/>
      <c r="Y6" s="471"/>
      <c r="Z6" s="472"/>
      <c r="AA6" s="468"/>
    </row>
    <row r="7" spans="1:32" s="138" customFormat="1">
      <c r="A7" s="291"/>
      <c r="B7" s="292" t="s">
        <v>29</v>
      </c>
      <c r="C7" s="422" t="s">
        <v>28</v>
      </c>
      <c r="D7" s="424" t="s">
        <v>16</v>
      </c>
      <c r="E7" s="293" t="s">
        <v>7</v>
      </c>
      <c r="F7" s="301">
        <v>1668</v>
      </c>
      <c r="G7" s="212">
        <v>1292</v>
      </c>
      <c r="H7" s="212">
        <v>5086</v>
      </c>
      <c r="I7" s="212">
        <v>8575.4255616837563</v>
      </c>
      <c r="J7" s="132">
        <v>2325.85905771632</v>
      </c>
      <c r="K7" s="132">
        <v>1408.1139404483124</v>
      </c>
      <c r="L7" s="132">
        <v>6537.8232133416914</v>
      </c>
      <c r="M7" s="132">
        <v>13170.870386157254</v>
      </c>
      <c r="N7" s="132">
        <v>5799.2888643222577</v>
      </c>
      <c r="O7" s="132">
        <v>2454.2737047038731</v>
      </c>
      <c r="P7" s="132">
        <v>3565.570457532478</v>
      </c>
      <c r="Q7" s="132">
        <v>1499.3142699612483</v>
      </c>
      <c r="R7" s="10">
        <v>53382.539455867191</v>
      </c>
      <c r="S7" s="175"/>
      <c r="T7" s="176" t="e">
        <f ca="1">SUM(OFFSET(#REF!,0,0,1,VLOOKUP($T$1,#REF!,2,0)))-SUM(OFFSET($F7,0,0,1,VLOOKUP($T$1,#REF!,2,0)))</f>
        <v>#REF!</v>
      </c>
      <c r="U7" s="179"/>
      <c r="V7" s="240" t="e">
        <f>+#REF!-'P1'!R7</f>
        <v>#REF!</v>
      </c>
      <c r="W7"/>
      <c r="X7" s="426" t="e">
        <f ca="1">+(OFFSET(#REF!,-1,VLOOKUP($T$1,#REF!,2,0)-1,1,1)-OFFSET('P1'!$F7,0,VLOOKUP($T$1,#REF!,2,0)-1,1,1))*OFFSET('P1'!$F8,0,VLOOKUP($T$1,#REF!,2,0)-1,1,1)</f>
        <v>#REF!</v>
      </c>
      <c r="Y7" s="426" t="e">
        <f ca="1">+OFFSET(#REF!,0,VLOOKUP($T$1,#REF!,2,0)-1,1,1)*(+OFFSET(#REF!,0,VLOOKUP($T$1,#REF!,2,0)-1,1,1)-OFFSET('P1'!$F8,0,VLOOKUP($T$1,#REF!,2,0)-1,1,1))</f>
        <v>#REF!</v>
      </c>
      <c r="Z7" s="428" t="e">
        <f ca="1">+Y7+X7</f>
        <v>#REF!</v>
      </c>
      <c r="AA7" s="429"/>
    </row>
    <row r="8" spans="1:32" s="138" customFormat="1" ht="13.4" customHeight="1">
      <c r="A8" s="295"/>
      <c r="B8" s="296" t="s">
        <v>29</v>
      </c>
      <c r="C8" s="423"/>
      <c r="D8" s="425"/>
      <c r="E8" s="297" t="s">
        <v>440</v>
      </c>
      <c r="F8" s="302">
        <v>182.33318944844123</v>
      </c>
      <c r="G8" s="213">
        <v>197.68508126934989</v>
      </c>
      <c r="H8" s="213">
        <v>85.102040360794348</v>
      </c>
      <c r="I8" s="213">
        <v>104.64858490671726</v>
      </c>
      <c r="J8" s="131">
        <v>178.40378488216035</v>
      </c>
      <c r="K8" s="131">
        <v>178.40378488216032</v>
      </c>
      <c r="L8" s="131">
        <v>23.787171317621375</v>
      </c>
      <c r="M8" s="131">
        <v>159.35929908619656</v>
      </c>
      <c r="N8" s="131">
        <v>129.33864272303938</v>
      </c>
      <c r="O8" s="131">
        <v>178.40378488216032</v>
      </c>
      <c r="P8" s="131">
        <v>178.40378488216032</v>
      </c>
      <c r="Q8" s="131">
        <v>178.40378488216032</v>
      </c>
      <c r="R8" s="23">
        <v>129.29070939610509</v>
      </c>
      <c r="S8" s="175"/>
      <c r="T8" s="178"/>
      <c r="U8" s="177"/>
      <c r="V8" s="241"/>
      <c r="W8"/>
      <c r="X8" s="427"/>
      <c r="Y8" s="427"/>
      <c r="Z8" s="427"/>
      <c r="AA8" s="430"/>
    </row>
    <row r="9" spans="1:32" s="138" customFormat="1" ht="13.4" customHeight="1">
      <c r="A9" s="295"/>
      <c r="B9" s="296" t="s">
        <v>29</v>
      </c>
      <c r="C9" s="423"/>
      <c r="D9" s="425"/>
      <c r="E9" s="297" t="s">
        <v>441</v>
      </c>
      <c r="F9" s="303">
        <v>304131.75999999995</v>
      </c>
      <c r="G9" s="214">
        <v>255409.12500000006</v>
      </c>
      <c r="H9" s="214">
        <v>432828.97727500007</v>
      </c>
      <c r="I9" s="214">
        <v>897406.15000309609</v>
      </c>
      <c r="J9" s="130">
        <v>414942.05899904651</v>
      </c>
      <c r="K9" s="130">
        <v>251212.85652131183</v>
      </c>
      <c r="L9" s="130">
        <v>155516.3208200807</v>
      </c>
      <c r="M9" s="130">
        <v>2098900.6730931629</v>
      </c>
      <c r="N9" s="130">
        <v>750072.15047027729</v>
      </c>
      <c r="O9" s="130">
        <v>437851.71805593243</v>
      </c>
      <c r="P9" s="130">
        <v>636111.26488781022</v>
      </c>
      <c r="Q9" s="130">
        <v>267483.34048891981</v>
      </c>
      <c r="R9" s="9">
        <v>6901866.3956146389</v>
      </c>
      <c r="S9" s="175"/>
      <c r="T9" s="180" t="e">
        <f ca="1">SUM(OFFSET(#REF!,0,0,1,VLOOKUP($T$1,#REF!,2,0)))-SUM(OFFSET($F9,0,0,1,VLOOKUP($T$1,#REF!,2,0)))</f>
        <v>#REF!</v>
      </c>
      <c r="U9" s="179"/>
      <c r="V9" s="241" t="e">
        <f>+#REF!-'P1'!R9</f>
        <v>#REF!</v>
      </c>
      <c r="W9"/>
      <c r="X9" s="471"/>
      <c r="Y9" s="427"/>
      <c r="Z9" s="427"/>
      <c r="AA9" s="430"/>
    </row>
    <row r="10" spans="1:32" s="138" customFormat="1">
      <c r="A10" s="291"/>
      <c r="B10" s="292" t="s">
        <v>97</v>
      </c>
      <c r="C10" s="422" t="s">
        <v>28</v>
      </c>
      <c r="D10" s="424" t="s">
        <v>59</v>
      </c>
      <c r="E10" s="293" t="s">
        <v>7</v>
      </c>
      <c r="F10" s="301">
        <v>2929</v>
      </c>
      <c r="G10" s="212">
        <v>2404</v>
      </c>
      <c r="H10" s="212">
        <v>6469</v>
      </c>
      <c r="I10" s="212">
        <v>7397.8584152203839</v>
      </c>
      <c r="J10" s="132">
        <v>3256.2026808028481</v>
      </c>
      <c r="K10" s="132">
        <v>2112.1709106724684</v>
      </c>
      <c r="L10" s="132">
        <v>7583.8749274763622</v>
      </c>
      <c r="M10" s="132">
        <v>10334.067533754152</v>
      </c>
      <c r="N10" s="132">
        <v>5550.7479129941603</v>
      </c>
      <c r="O10" s="132">
        <v>7362.821114111619</v>
      </c>
      <c r="P10" s="132">
        <v>4278.6845490389733</v>
      </c>
      <c r="Q10" s="132">
        <v>2248.9714049418722</v>
      </c>
      <c r="R10" s="10">
        <v>61927.399449012846</v>
      </c>
      <c r="S10" s="175"/>
      <c r="T10" s="176" t="e">
        <f ca="1">SUM(OFFSET(#REF!,0,0,1,VLOOKUP($T$1,#REF!,2,0)))-SUM(OFFSET($F10,0,0,1,VLOOKUP($T$1,#REF!,2,0)))</f>
        <v>#REF!</v>
      </c>
      <c r="U10" s="179"/>
      <c r="V10" s="240" t="e">
        <f>+#REF!-'P1'!R10</f>
        <v>#REF!</v>
      </c>
      <c r="W10"/>
      <c r="X10" s="426" t="e">
        <f ca="1">+(OFFSET(#REF!,-1,VLOOKUP($T$1,#REF!,2,0)-1,1,1)-OFFSET('P1'!$F10,0,VLOOKUP($T$1,#REF!,2,0)-1,1,1))*OFFSET('P1'!$F11,0,VLOOKUP($T$1,#REF!,2,0)-1,1,1)</f>
        <v>#REF!</v>
      </c>
      <c r="Y10" s="426" t="e">
        <f ca="1">+OFFSET(#REF!,0,VLOOKUP($T$1,#REF!,2,0)-1,1,1)*(+OFFSET(#REF!,0,VLOOKUP($T$1,#REF!,2,0)-1,1,1)-OFFSET('P1'!$F11,0,VLOOKUP($T$1,#REF!,2,0)-1,1,1))</f>
        <v>#REF!</v>
      </c>
      <c r="Z10" s="428" t="e">
        <f ca="1">+Y10+X10</f>
        <v>#REF!</v>
      </c>
      <c r="AA10" s="429"/>
    </row>
    <row r="11" spans="1:32" s="138" customFormat="1" ht="13.4" customHeight="1">
      <c r="A11" s="295"/>
      <c r="B11" s="296" t="s">
        <v>97</v>
      </c>
      <c r="C11" s="423"/>
      <c r="D11" s="425"/>
      <c r="E11" s="297" t="s">
        <v>440</v>
      </c>
      <c r="F11" s="302">
        <v>258.54266643905771</v>
      </c>
      <c r="G11" s="213">
        <v>273.80576726247926</v>
      </c>
      <c r="H11" s="213">
        <v>260.54794476843415</v>
      </c>
      <c r="I11" s="213">
        <v>252.76268851596154</v>
      </c>
      <c r="J11" s="131">
        <v>237.37786613140906</v>
      </c>
      <c r="K11" s="131">
        <v>237.37786613140906</v>
      </c>
      <c r="L11" s="131">
        <v>193.04004630801367</v>
      </c>
      <c r="M11" s="131">
        <v>190.83318649779946</v>
      </c>
      <c r="N11" s="131">
        <v>237.37786613140904</v>
      </c>
      <c r="O11" s="131">
        <v>237.37786613140906</v>
      </c>
      <c r="P11" s="131">
        <v>237.37786613140909</v>
      </c>
      <c r="Q11" s="131">
        <v>237.37786613140909</v>
      </c>
      <c r="R11" s="23">
        <v>230.85438871276568</v>
      </c>
      <c r="S11" s="175"/>
      <c r="T11" s="178"/>
      <c r="U11" s="177"/>
      <c r="V11" s="241"/>
      <c r="W11"/>
      <c r="X11" s="427"/>
      <c r="Y11" s="427"/>
      <c r="Z11" s="427"/>
      <c r="AA11" s="430"/>
    </row>
    <row r="12" spans="1:32" s="138" customFormat="1" ht="13.4" customHeight="1">
      <c r="A12" s="295"/>
      <c r="B12" s="296" t="s">
        <v>97</v>
      </c>
      <c r="C12" s="423"/>
      <c r="D12" s="425"/>
      <c r="E12" s="297" t="s">
        <v>441</v>
      </c>
      <c r="F12" s="303">
        <v>757271.47</v>
      </c>
      <c r="G12" s="214">
        <v>658229.06449900009</v>
      </c>
      <c r="H12" s="214">
        <v>1685484.6547070006</v>
      </c>
      <c r="I12" s="214">
        <v>1869902.5822915349</v>
      </c>
      <c r="J12" s="130">
        <v>772950.4440603538</v>
      </c>
      <c r="K12" s="130">
        <v>501382.62368026556</v>
      </c>
      <c r="L12" s="130">
        <v>1463991.5671942208</v>
      </c>
      <c r="M12" s="130">
        <v>1972083.0369497607</v>
      </c>
      <c r="N12" s="130">
        <v>1317624.6950199259</v>
      </c>
      <c r="O12" s="130">
        <v>1747770.7647750999</v>
      </c>
      <c r="P12" s="130">
        <v>1015665.0081003018</v>
      </c>
      <c r="Q12" s="130">
        <v>533856.03309565876</v>
      </c>
      <c r="R12" s="9">
        <v>14296211.944373123</v>
      </c>
      <c r="S12" s="175"/>
      <c r="T12" s="180" t="e">
        <f ca="1">SUM(OFFSET(#REF!,0,0,1,VLOOKUP($T$1,#REF!,2,0)))-SUM(OFFSET($F12,0,0,1,VLOOKUP($T$1,#REF!,2,0)))</f>
        <v>#REF!</v>
      </c>
      <c r="U12" s="179"/>
      <c r="V12" s="241" t="e">
        <f>+#REF!-'P1'!R12</f>
        <v>#REF!</v>
      </c>
      <c r="W12"/>
      <c r="X12" s="427"/>
      <c r="Y12" s="427"/>
      <c r="Z12" s="427"/>
      <c r="AA12" s="430"/>
    </row>
    <row r="13" spans="1:32" s="138" customFormat="1">
      <c r="A13" s="291"/>
      <c r="B13" s="292" t="s">
        <v>192</v>
      </c>
      <c r="C13" s="422" t="s">
        <v>193</v>
      </c>
      <c r="D13" s="424" t="s">
        <v>59</v>
      </c>
      <c r="E13" s="293" t="s">
        <v>7</v>
      </c>
      <c r="F13" s="301">
        <v>160</v>
      </c>
      <c r="G13" s="212">
        <v>71</v>
      </c>
      <c r="H13" s="212">
        <v>79</v>
      </c>
      <c r="I13" s="212">
        <v>0</v>
      </c>
      <c r="J13" s="132">
        <v>9884.9009952943597</v>
      </c>
      <c r="K13" s="132">
        <v>0</v>
      </c>
      <c r="L13" s="132">
        <v>0</v>
      </c>
      <c r="M13" s="132">
        <v>0</v>
      </c>
      <c r="N13" s="132">
        <v>4970.8190265619342</v>
      </c>
      <c r="O13" s="132">
        <v>7362.821114111619</v>
      </c>
      <c r="P13" s="132">
        <v>0</v>
      </c>
      <c r="Q13" s="132">
        <v>0</v>
      </c>
      <c r="R13" s="10">
        <v>22528.541135967913</v>
      </c>
      <c r="S13" s="175"/>
      <c r="T13" s="176" t="e">
        <f ca="1">SUM(OFFSET(#REF!,0,0,1,VLOOKUP($T$1,#REF!,2,0)))-SUM(OFFSET($F13,0,0,1,VLOOKUP($T$1,#REF!,2,0)))</f>
        <v>#REF!</v>
      </c>
      <c r="U13" s="179"/>
      <c r="V13" s="240" t="e">
        <f>+#REF!-'P1'!R13</f>
        <v>#REF!</v>
      </c>
      <c r="W13"/>
      <c r="X13" s="426" t="e">
        <f ca="1">+(OFFSET(#REF!,-1,VLOOKUP($T$1,#REF!,2,0)-1,1,1)-OFFSET('P1'!$F13,0,VLOOKUP($T$1,#REF!,2,0)-1,1,1))*OFFSET('P1'!$F14,0,VLOOKUP($T$1,#REF!,2,0)-1,1,1)</f>
        <v>#REF!</v>
      </c>
      <c r="Y13" s="426" t="e">
        <f ca="1">+OFFSET(#REF!,0,VLOOKUP($T$1,#REF!,2,0)-1,1,1)*(+OFFSET(#REF!,0,VLOOKUP($T$1,#REF!,2,0)-1,1,1)-OFFSET('P1'!$F14,0,VLOOKUP($T$1,#REF!,2,0)-1,1,1))</f>
        <v>#REF!</v>
      </c>
      <c r="Z13" s="428" t="e">
        <f ca="1">+Y13+X13</f>
        <v>#REF!</v>
      </c>
      <c r="AA13" s="429"/>
    </row>
    <row r="14" spans="1:32" s="138" customFormat="1" ht="13.4" customHeight="1">
      <c r="A14" s="295"/>
      <c r="B14" s="296" t="s">
        <v>192</v>
      </c>
      <c r="C14" s="423"/>
      <c r="D14" s="425"/>
      <c r="E14" s="297" t="s">
        <v>440</v>
      </c>
      <c r="F14" s="302">
        <v>244.98224999999996</v>
      </c>
      <c r="G14" s="213">
        <v>290.57760563380282</v>
      </c>
      <c r="H14" s="213">
        <v>275.05392405063287</v>
      </c>
      <c r="I14" s="213"/>
      <c r="J14" s="131">
        <v>232.83083385696173</v>
      </c>
      <c r="K14" s="131"/>
      <c r="L14" s="131"/>
      <c r="M14" s="131"/>
      <c r="N14" s="131">
        <v>232.83083385696168</v>
      </c>
      <c r="O14" s="131">
        <v>232.83083385696165</v>
      </c>
      <c r="P14" s="131"/>
      <c r="Q14" s="131"/>
      <c r="R14" s="23">
        <v>233.24718889068231</v>
      </c>
      <c r="S14" s="175"/>
      <c r="T14" s="178"/>
      <c r="U14" s="177"/>
      <c r="V14" s="241"/>
      <c r="W14"/>
      <c r="X14" s="427"/>
      <c r="Y14" s="427"/>
      <c r="Z14" s="427"/>
      <c r="AA14" s="430"/>
    </row>
    <row r="15" spans="1:32" s="138" customFormat="1" ht="13.4" customHeight="1">
      <c r="A15" s="295"/>
      <c r="B15" s="296" t="s">
        <v>192</v>
      </c>
      <c r="C15" s="423"/>
      <c r="D15" s="425"/>
      <c r="E15" s="297" t="s">
        <v>441</v>
      </c>
      <c r="F15" s="303">
        <v>39197.159999999996</v>
      </c>
      <c r="G15" s="214">
        <v>20631.010000000002</v>
      </c>
      <c r="H15" s="214">
        <v>21729.26</v>
      </c>
      <c r="I15" s="214">
        <v>0</v>
      </c>
      <c r="J15" s="130">
        <v>2301509.7413278967</v>
      </c>
      <c r="K15" s="130">
        <v>0</v>
      </c>
      <c r="L15" s="130">
        <v>0</v>
      </c>
      <c r="M15" s="130">
        <v>0</v>
      </c>
      <c r="N15" s="130">
        <v>1157359.9389064657</v>
      </c>
      <c r="O15" s="130">
        <v>1714291.7795382517</v>
      </c>
      <c r="P15" s="130">
        <v>0</v>
      </c>
      <c r="Q15" s="130">
        <v>0</v>
      </c>
      <c r="R15" s="9">
        <v>5254718.8897726145</v>
      </c>
      <c r="S15" s="175"/>
      <c r="T15" s="180" t="e">
        <f ca="1">SUM(OFFSET(#REF!,0,0,1,VLOOKUP($T$1,#REF!,2,0)))-SUM(OFFSET($F15,0,0,1,VLOOKUP($T$1,#REF!,2,0)))</f>
        <v>#REF!</v>
      </c>
      <c r="U15" s="179"/>
      <c r="V15" s="241" t="e">
        <f>+#REF!-'P1'!R15</f>
        <v>#REF!</v>
      </c>
      <c r="W15"/>
      <c r="X15" s="427"/>
      <c r="Y15" s="427"/>
      <c r="Z15" s="427"/>
      <c r="AA15" s="430"/>
    </row>
    <row r="16" spans="1:32" s="138" customFormat="1">
      <c r="A16" s="291"/>
      <c r="B16" s="292" t="s">
        <v>94</v>
      </c>
      <c r="C16" s="422" t="s">
        <v>166</v>
      </c>
      <c r="D16" s="424" t="s">
        <v>22</v>
      </c>
      <c r="E16" s="293" t="s">
        <v>7</v>
      </c>
      <c r="F16" s="301">
        <v>2113</v>
      </c>
      <c r="G16" s="212">
        <v>1699</v>
      </c>
      <c r="H16" s="212">
        <v>2209</v>
      </c>
      <c r="I16" s="212">
        <v>1927.2784721168123</v>
      </c>
      <c r="J16" s="132">
        <v>2325.85905771632</v>
      </c>
      <c r="K16" s="132">
        <v>1478.5196374707282</v>
      </c>
      <c r="L16" s="132">
        <v>1830.5904997356738</v>
      </c>
      <c r="M16" s="132">
        <v>2127.6021393023257</v>
      </c>
      <c r="N16" s="132">
        <v>1739.7866592966773</v>
      </c>
      <c r="O16" s="132">
        <v>2576.9873899390668</v>
      </c>
      <c r="P16" s="132">
        <v>2995.0791843272818</v>
      </c>
      <c r="Q16" s="132">
        <v>1574.2799834593109</v>
      </c>
      <c r="R16" s="10">
        <v>24596.983023364195</v>
      </c>
      <c r="S16" s="175"/>
      <c r="T16" s="176" t="e">
        <f ca="1">SUM(OFFSET(#REF!,0,0,1,VLOOKUP($T$1,#REF!,2,0)))-SUM(OFFSET($F16,0,0,1,VLOOKUP($T$1,#REF!,2,0)))</f>
        <v>#REF!</v>
      </c>
      <c r="U16" s="179"/>
      <c r="V16" s="240" t="e">
        <f>+#REF!-'P1'!R16</f>
        <v>#REF!</v>
      </c>
      <c r="W16"/>
      <c r="X16" s="426" t="e">
        <f ca="1">+(OFFSET(#REF!,-1,VLOOKUP($T$1,#REF!,2,0)-1,1,1)-OFFSET('P1'!$F16,0,VLOOKUP($T$1,#REF!,2,0)-1,1,1))*OFFSET('P1'!$F17,0,VLOOKUP($T$1,#REF!,2,0)-1,1,1)</f>
        <v>#REF!</v>
      </c>
      <c r="Y16" s="426" t="e">
        <f ca="1">+OFFSET(#REF!,0,VLOOKUP($T$1,#REF!,2,0)-1,1,1)*(+OFFSET(#REF!,0,VLOOKUP($T$1,#REF!,2,0)-1,1,1)-OFFSET('P1'!$F17,0,VLOOKUP($T$1,#REF!,2,0)-1,1,1))</f>
        <v>#REF!</v>
      </c>
      <c r="Z16" s="428" t="e">
        <f ca="1">+Y16+X16</f>
        <v>#REF!</v>
      </c>
      <c r="AA16" s="429"/>
    </row>
    <row r="17" spans="1:27" s="138" customFormat="1" ht="13.4" customHeight="1">
      <c r="A17" s="295"/>
      <c r="B17" s="296" t="s">
        <v>94</v>
      </c>
      <c r="C17" s="423"/>
      <c r="D17" s="425"/>
      <c r="E17" s="297" t="s">
        <v>440</v>
      </c>
      <c r="F17" s="302">
        <v>217.80888310459059</v>
      </c>
      <c r="G17" s="213">
        <v>222.56997204237783</v>
      </c>
      <c r="H17" s="213">
        <v>211.87047872340423</v>
      </c>
      <c r="I17" s="213">
        <v>199.26261568211754</v>
      </c>
      <c r="J17" s="131">
        <v>199.26261568211757</v>
      </c>
      <c r="K17" s="131">
        <v>199.26261568211751</v>
      </c>
      <c r="L17" s="131">
        <v>199.26261568211754</v>
      </c>
      <c r="M17" s="131">
        <v>199.26261568211754</v>
      </c>
      <c r="N17" s="131">
        <v>199.26261568211751</v>
      </c>
      <c r="O17" s="131">
        <v>199.26261568211751</v>
      </c>
      <c r="P17" s="131">
        <v>199.26261568211751</v>
      </c>
      <c r="Q17" s="131">
        <v>199.26261568211754</v>
      </c>
      <c r="R17" s="23">
        <v>203.59803482180135</v>
      </c>
      <c r="S17" s="175"/>
      <c r="T17" s="178"/>
      <c r="U17" s="177"/>
      <c r="V17" s="241"/>
      <c r="W17"/>
      <c r="X17" s="427"/>
      <c r="Y17" s="427"/>
      <c r="Z17" s="427"/>
      <c r="AA17" s="430"/>
    </row>
    <row r="18" spans="1:27" s="138" customFormat="1" ht="13.4" customHeight="1">
      <c r="A18" s="295"/>
      <c r="B18" s="296" t="s">
        <v>94</v>
      </c>
      <c r="C18" s="423"/>
      <c r="D18" s="425"/>
      <c r="E18" s="297" t="s">
        <v>441</v>
      </c>
      <c r="F18" s="303">
        <v>460230.16999999993</v>
      </c>
      <c r="G18" s="214">
        <v>378146.38249999995</v>
      </c>
      <c r="H18" s="214">
        <v>468021.88749999995</v>
      </c>
      <c r="I18" s="214">
        <v>384034.54950183106</v>
      </c>
      <c r="J18" s="130">
        <v>463456.75954849919</v>
      </c>
      <c r="K18" s="130">
        <v>294613.69029979344</v>
      </c>
      <c r="L18" s="130">
        <v>364768.25122016505</v>
      </c>
      <c r="M18" s="130">
        <v>423951.56740825041</v>
      </c>
      <c r="N18" s="130">
        <v>346674.44046030892</v>
      </c>
      <c r="O18" s="130">
        <v>513497.2478990914</v>
      </c>
      <c r="P18" s="130">
        <v>596807.31244411715</v>
      </c>
      <c r="Q18" s="130">
        <v>313695.14732010302</v>
      </c>
      <c r="R18" s="9">
        <v>5007897.40610216</v>
      </c>
      <c r="S18" s="175"/>
      <c r="T18" s="180" t="e">
        <f ca="1">SUM(OFFSET(#REF!,0,0,1,VLOOKUP($T$1,#REF!,2,0)))-SUM(OFFSET($F18,0,0,1,VLOOKUP($T$1,#REF!,2,0)))</f>
        <v>#REF!</v>
      </c>
      <c r="U18" s="179"/>
      <c r="V18" s="241" t="e">
        <f>+#REF!-'P1'!R18</f>
        <v>#REF!</v>
      </c>
      <c r="W18"/>
      <c r="X18" s="427"/>
      <c r="Y18" s="427"/>
      <c r="Z18" s="427"/>
      <c r="AA18" s="430"/>
    </row>
    <row r="19" spans="1:27" s="138" customFormat="1">
      <c r="A19" s="291"/>
      <c r="B19" s="292" t="s">
        <v>165</v>
      </c>
      <c r="C19" s="422" t="s">
        <v>470</v>
      </c>
      <c r="D19" s="424" t="s">
        <v>22</v>
      </c>
      <c r="E19" s="293" t="s">
        <v>7</v>
      </c>
      <c r="F19" s="301">
        <v>867</v>
      </c>
      <c r="G19" s="212">
        <v>971</v>
      </c>
      <c r="H19" s="212">
        <v>640</v>
      </c>
      <c r="I19" s="212">
        <v>819.09335064964512</v>
      </c>
      <c r="J19" s="132">
        <v>988.49009952943595</v>
      </c>
      <c r="K19" s="132">
        <v>598.44842469053265</v>
      </c>
      <c r="L19" s="132">
        <v>740.95329751205827</v>
      </c>
      <c r="M19" s="132">
        <v>861.17229447951274</v>
      </c>
      <c r="N19" s="132">
        <v>704.19936209627406</v>
      </c>
      <c r="O19" s="132">
        <v>1043.0663244991458</v>
      </c>
      <c r="P19" s="132">
        <v>1212.2939555610424</v>
      </c>
      <c r="Q19" s="132">
        <v>637.20856473353047</v>
      </c>
      <c r="R19" s="10">
        <v>10082.925673751177</v>
      </c>
      <c r="S19" s="175"/>
      <c r="T19" s="176" t="e">
        <f ca="1">SUM(OFFSET(#REF!,0,0,1,VLOOKUP($T$1,#REF!,2,0)))-SUM(OFFSET($F19,0,0,1,VLOOKUP($T$1,#REF!,2,0)))</f>
        <v>#REF!</v>
      </c>
      <c r="U19" s="179"/>
      <c r="V19" s="240" t="e">
        <f>+#REF!-'P1'!R19</f>
        <v>#REF!</v>
      </c>
      <c r="W19"/>
      <c r="X19" s="426" t="e">
        <f ca="1">+(OFFSET(#REF!,-1,VLOOKUP($T$1,#REF!,2,0)-1,1,1)-OFFSET('P1'!$F19,0,VLOOKUP($T$1,#REF!,2,0)-1,1,1))*OFFSET('P1'!$F20,0,VLOOKUP($T$1,#REF!,2,0)-1,1,1)</f>
        <v>#REF!</v>
      </c>
      <c r="Y19" s="426" t="e">
        <f ca="1">+OFFSET(#REF!,0,VLOOKUP($T$1,#REF!,2,0)-1,1,1)*(+OFFSET(#REF!,0,VLOOKUP($T$1,#REF!,2,0)-1,1,1)-OFFSET('P1'!$F20,0,VLOOKUP($T$1,#REF!,2,0)-1,1,1))</f>
        <v>#REF!</v>
      </c>
      <c r="Z19" s="428" t="e">
        <f ca="1">+Y19+X19</f>
        <v>#REF!</v>
      </c>
      <c r="AA19" s="429"/>
    </row>
    <row r="20" spans="1:27" s="138" customFormat="1" ht="13.4" customHeight="1">
      <c r="A20" s="295"/>
      <c r="B20" s="296" t="s">
        <v>165</v>
      </c>
      <c r="C20" s="423"/>
      <c r="D20" s="425"/>
      <c r="E20" s="297" t="s">
        <v>440</v>
      </c>
      <c r="F20" s="302">
        <v>197.05656286043831</v>
      </c>
      <c r="G20" s="213">
        <v>202.67275231719876</v>
      </c>
      <c r="H20" s="213">
        <v>209.40088671875</v>
      </c>
      <c r="I20" s="213">
        <v>183.41154145667247</v>
      </c>
      <c r="J20" s="131">
        <v>183.41154145667244</v>
      </c>
      <c r="K20" s="131">
        <v>183.41154145667247</v>
      </c>
      <c r="L20" s="131">
        <v>183.41154145667247</v>
      </c>
      <c r="M20" s="131">
        <v>183.41154145667244</v>
      </c>
      <c r="N20" s="131">
        <v>183.41154145667244</v>
      </c>
      <c r="O20" s="131">
        <v>183.41154145667247</v>
      </c>
      <c r="P20" s="131">
        <v>183.41154145667247</v>
      </c>
      <c r="Q20" s="131">
        <v>183.41154145667244</v>
      </c>
      <c r="R20" s="23">
        <v>188.08935539644517</v>
      </c>
      <c r="S20" s="175"/>
      <c r="T20" s="178"/>
      <c r="U20" s="177"/>
      <c r="V20" s="241"/>
      <c r="W20"/>
      <c r="X20" s="427"/>
      <c r="Y20" s="427"/>
      <c r="Z20" s="427"/>
      <c r="AA20" s="430"/>
    </row>
    <row r="21" spans="1:27" s="138" customFormat="1" ht="13.4" customHeight="1">
      <c r="A21" s="295"/>
      <c r="B21" s="296" t="s">
        <v>165</v>
      </c>
      <c r="C21" s="423"/>
      <c r="D21" s="425"/>
      <c r="E21" s="297" t="s">
        <v>441</v>
      </c>
      <c r="F21" s="303">
        <v>170848.04</v>
      </c>
      <c r="G21" s="214">
        <v>196795.24249999999</v>
      </c>
      <c r="H21" s="214">
        <v>134016.5675</v>
      </c>
      <c r="I21" s="214">
        <v>150231.17403956215</v>
      </c>
      <c r="J21" s="130">
        <v>181300.49286935342</v>
      </c>
      <c r="K21" s="130">
        <v>109762.34805480795</v>
      </c>
      <c r="L21" s="130">
        <v>135899.38644409104</v>
      </c>
      <c r="M21" s="130">
        <v>157948.93799026689</v>
      </c>
      <c r="N21" s="130">
        <v>129158.29049488305</v>
      </c>
      <c r="O21" s="130">
        <v>191310.40241793406</v>
      </c>
      <c r="P21" s="130">
        <v>222348.70308805758</v>
      </c>
      <c r="Q21" s="130">
        <v>116871.40508717067</v>
      </c>
      <c r="R21" s="9">
        <v>1896490.9904861264</v>
      </c>
      <c r="S21" s="175"/>
      <c r="T21" s="180" t="e">
        <f ca="1">SUM(OFFSET(#REF!,0,0,1,VLOOKUP($T$1,#REF!,2,0)))-SUM(OFFSET($F21,0,0,1,VLOOKUP($T$1,#REF!,2,0)))</f>
        <v>#REF!</v>
      </c>
      <c r="U21" s="179"/>
      <c r="V21" s="241" t="e">
        <f>+#REF!-'P1'!R21</f>
        <v>#REF!</v>
      </c>
      <c r="W21"/>
      <c r="X21" s="427"/>
      <c r="Y21" s="427"/>
      <c r="Z21" s="427"/>
      <c r="AA21" s="430"/>
    </row>
    <row r="22" spans="1:27" s="138" customFormat="1">
      <c r="A22" s="291"/>
      <c r="B22" s="292" t="s">
        <v>31</v>
      </c>
      <c r="C22" s="422" t="s">
        <v>471</v>
      </c>
      <c r="D22" s="424" t="s">
        <v>22</v>
      </c>
      <c r="E22" s="293" t="s">
        <v>7</v>
      </c>
      <c r="F22" s="301">
        <v>453</v>
      </c>
      <c r="G22" s="212">
        <v>382</v>
      </c>
      <c r="H22" s="212">
        <v>382</v>
      </c>
      <c r="I22" s="212">
        <v>356.54651734161024</v>
      </c>
      <c r="J22" s="132">
        <v>430.28392567751922</v>
      </c>
      <c r="K22" s="132">
        <v>260.50107898293777</v>
      </c>
      <c r="L22" s="132">
        <v>322.53261185819008</v>
      </c>
      <c r="M22" s="132">
        <v>374.86323406755258</v>
      </c>
      <c r="N22" s="132">
        <v>306.53383997131931</v>
      </c>
      <c r="O22" s="132">
        <v>454.04063537021648</v>
      </c>
      <c r="P22" s="132">
        <v>527.70442771480668</v>
      </c>
      <c r="Q22" s="132">
        <v>277.3731399428309</v>
      </c>
      <c r="R22" s="10">
        <v>4527.3794109269829</v>
      </c>
      <c r="S22" s="175"/>
      <c r="T22" s="176" t="e">
        <f ca="1">SUM(OFFSET(#REF!,0,0,1,VLOOKUP($T$1,#REF!,2,0)))-SUM(OFFSET($F22,0,0,1,VLOOKUP($T$1,#REF!,2,0)))</f>
        <v>#REF!</v>
      </c>
      <c r="U22" s="179"/>
      <c r="V22" s="240" t="e">
        <f>+#REF!-'P1'!R22</f>
        <v>#REF!</v>
      </c>
      <c r="W22"/>
      <c r="X22" s="426" t="e">
        <f ca="1">+(OFFSET(#REF!,-1,VLOOKUP($T$1,#REF!,2,0)-1,1,1)-OFFSET('P1'!$F22,0,VLOOKUP($T$1,#REF!,2,0)-1,1,1))*OFFSET('P1'!$F23,0,VLOOKUP($T$1,#REF!,2,0)-1,1,1)</f>
        <v>#REF!</v>
      </c>
      <c r="Y22" s="426" t="e">
        <f ca="1">+OFFSET(#REF!,0,VLOOKUP($T$1,#REF!,2,0)-1,1,1)*(+OFFSET(#REF!,0,VLOOKUP($T$1,#REF!,2,0)-1,1,1)-OFFSET('P1'!$F23,0,VLOOKUP($T$1,#REF!,2,0)-1,1,1))</f>
        <v>#REF!</v>
      </c>
      <c r="Z22" s="428" t="e">
        <f ca="1">+Y22+X22</f>
        <v>#REF!</v>
      </c>
      <c r="AA22" s="429"/>
    </row>
    <row r="23" spans="1:27" s="138" customFormat="1" ht="13.4" customHeight="1">
      <c r="A23" s="295"/>
      <c r="B23" s="296" t="s">
        <v>31</v>
      </c>
      <c r="C23" s="423"/>
      <c r="D23" s="425"/>
      <c r="E23" s="297" t="s">
        <v>440</v>
      </c>
      <c r="F23" s="302">
        <v>196.95991169977924</v>
      </c>
      <c r="G23" s="213">
        <v>205.15739528795808</v>
      </c>
      <c r="H23" s="213">
        <v>193.32412303664921</v>
      </c>
      <c r="I23" s="213">
        <v>187.2266282598959</v>
      </c>
      <c r="J23" s="131">
        <v>187.22662825989593</v>
      </c>
      <c r="K23" s="131">
        <v>187.22662825989593</v>
      </c>
      <c r="L23" s="131">
        <v>187.22662825989593</v>
      </c>
      <c r="M23" s="131">
        <v>187.22662825989596</v>
      </c>
      <c r="N23" s="131">
        <v>187.2266282598959</v>
      </c>
      <c r="O23" s="131">
        <v>187.22662825989593</v>
      </c>
      <c r="P23" s="131">
        <v>187.22662825989596</v>
      </c>
      <c r="Q23" s="131">
        <v>187.22662825989596</v>
      </c>
      <c r="R23" s="23">
        <v>190.22791712358423</v>
      </c>
      <c r="S23" s="175"/>
      <c r="T23" s="178"/>
      <c r="U23" s="177"/>
      <c r="V23" s="241"/>
      <c r="W23"/>
      <c r="X23" s="427"/>
      <c r="Y23" s="427"/>
      <c r="Z23" s="427"/>
      <c r="AA23" s="430"/>
    </row>
    <row r="24" spans="1:27" s="138" customFormat="1" ht="13.4" customHeight="1">
      <c r="A24" s="295"/>
      <c r="B24" s="296" t="s">
        <v>31</v>
      </c>
      <c r="C24" s="423"/>
      <c r="D24" s="425"/>
      <c r="E24" s="297" t="s">
        <v>441</v>
      </c>
      <c r="F24" s="303">
        <v>89222.84</v>
      </c>
      <c r="G24" s="214">
        <v>78370.124999999985</v>
      </c>
      <c r="H24" s="214">
        <v>73849.815000000002</v>
      </c>
      <c r="I24" s="214">
        <v>66755.002259678193</v>
      </c>
      <c r="J24" s="130">
        <v>80560.608599033585</v>
      </c>
      <c r="K24" s="130">
        <v>48772.738676040281</v>
      </c>
      <c r="L24" s="130">
        <v>60386.693422066659</v>
      </c>
      <c r="M24" s="130">
        <v>70184.379373068034</v>
      </c>
      <c r="N24" s="130">
        <v>57391.297305388623</v>
      </c>
      <c r="O24" s="130">
        <v>85008.497253346475</v>
      </c>
      <c r="P24" s="130">
        <v>98800.320718861243</v>
      </c>
      <c r="Q24" s="130">
        <v>51931.637761356498</v>
      </c>
      <c r="R24" s="9">
        <v>861233.95536883967</v>
      </c>
      <c r="S24" s="175"/>
      <c r="T24" s="180" t="e">
        <f ca="1">SUM(OFFSET(#REF!,0,0,1,VLOOKUP($T$1,#REF!,2,0)))-SUM(OFFSET($F24,0,0,1,VLOOKUP($T$1,#REF!,2,0)))</f>
        <v>#REF!</v>
      </c>
      <c r="U24" s="179"/>
      <c r="V24" s="241" t="e">
        <f>+#REF!-'P1'!R24</f>
        <v>#REF!</v>
      </c>
      <c r="W24"/>
      <c r="X24" s="427"/>
      <c r="Y24" s="427"/>
      <c r="Z24" s="427"/>
      <c r="AA24" s="430"/>
    </row>
    <row r="25" spans="1:27" s="138" customFormat="1">
      <c r="A25" s="291"/>
      <c r="B25" s="292" t="s">
        <v>96</v>
      </c>
      <c r="C25" s="422" t="s">
        <v>121</v>
      </c>
      <c r="D25" s="424"/>
      <c r="E25" s="293" t="s">
        <v>7</v>
      </c>
      <c r="F25" s="301">
        <v>741</v>
      </c>
      <c r="G25" s="212">
        <v>462</v>
      </c>
      <c r="H25" s="212">
        <v>1118</v>
      </c>
      <c r="I25" s="212">
        <v>867.27531245256557</v>
      </c>
      <c r="J25" s="132">
        <v>930.34362308652805</v>
      </c>
      <c r="K25" s="132">
        <v>563.24557617932487</v>
      </c>
      <c r="L25" s="132">
        <v>697.36780942311373</v>
      </c>
      <c r="M25" s="132">
        <v>810.51510068660025</v>
      </c>
      <c r="N25" s="132">
        <v>2154.0215781768384</v>
      </c>
      <c r="O25" s="132">
        <v>981.7094818815491</v>
      </c>
      <c r="P25" s="132">
        <v>1140.9825464103928</v>
      </c>
      <c r="Q25" s="132">
        <v>599.72570798449931</v>
      </c>
      <c r="R25" s="10">
        <v>11066.18673628141</v>
      </c>
      <c r="S25" s="175"/>
      <c r="T25" s="176" t="e">
        <f ca="1">SUM(OFFSET(#REF!,0,0,1,VLOOKUP($T$1,#REF!,2,0)))-SUM(OFFSET($F25,0,0,1,VLOOKUP($T$1,#REF!,2,0)))</f>
        <v>#REF!</v>
      </c>
      <c r="U25" s="179"/>
      <c r="V25" s="240" t="e">
        <f>+#REF!-'P1'!R25</f>
        <v>#REF!</v>
      </c>
      <c r="W25"/>
      <c r="X25" s="426" t="e">
        <f ca="1">+(OFFSET(#REF!,-1,VLOOKUP($T$1,#REF!,2,0)-1,1,1)-OFFSET('P1'!$F25,0,VLOOKUP($T$1,#REF!,2,0)-1,1,1))*OFFSET('P1'!$F26,0,VLOOKUP($T$1,#REF!,2,0)-1,1,1)</f>
        <v>#REF!</v>
      </c>
      <c r="Y25" s="426" t="e">
        <f ca="1">+OFFSET(#REF!,0,VLOOKUP($T$1,#REF!,2,0)-1,1,1)*(+OFFSET(#REF!,0,VLOOKUP($T$1,#REF!,2,0)-1,1,1)-OFFSET('P1'!$F26,0,VLOOKUP($T$1,#REF!,2,0)-1,1,1))</f>
        <v>#REF!</v>
      </c>
      <c r="Z25" s="428" t="e">
        <f ca="1">+Y25+X25</f>
        <v>#REF!</v>
      </c>
      <c r="AA25" s="429"/>
    </row>
    <row r="26" spans="1:27" s="138" customFormat="1" ht="13.4" customHeight="1">
      <c r="A26" s="295"/>
      <c r="B26" s="296" t="s">
        <v>96</v>
      </c>
      <c r="C26" s="423"/>
      <c r="D26" s="425"/>
      <c r="E26" s="297" t="s">
        <v>440</v>
      </c>
      <c r="F26" s="302">
        <v>180.24769230769232</v>
      </c>
      <c r="G26" s="213">
        <v>189.97564937229441</v>
      </c>
      <c r="H26" s="213">
        <v>177.58159660107333</v>
      </c>
      <c r="I26" s="213">
        <v>159.04087903282593</v>
      </c>
      <c r="J26" s="131">
        <v>159.04087903282596</v>
      </c>
      <c r="K26" s="131">
        <v>159.04087903282596</v>
      </c>
      <c r="L26" s="131">
        <v>159.04087903282596</v>
      </c>
      <c r="M26" s="131">
        <v>159.04087903282593</v>
      </c>
      <c r="N26" s="131">
        <v>159.04087903282593</v>
      </c>
      <c r="O26" s="131">
        <v>159.04087903282596</v>
      </c>
      <c r="P26" s="131">
        <v>159.04087903282596</v>
      </c>
      <c r="Q26" s="131">
        <v>159.04087903282593</v>
      </c>
      <c r="R26" s="23">
        <v>163.62553280597015</v>
      </c>
      <c r="S26" s="175"/>
      <c r="T26" s="178"/>
      <c r="U26" s="177"/>
      <c r="V26" s="241"/>
      <c r="W26"/>
      <c r="X26" s="427"/>
      <c r="Y26" s="427"/>
      <c r="Z26" s="427"/>
      <c r="AA26" s="430"/>
    </row>
    <row r="27" spans="1:27" s="138" customFormat="1" ht="13.4" customHeight="1">
      <c r="A27" s="295"/>
      <c r="B27" s="296" t="s">
        <v>96</v>
      </c>
      <c r="C27" s="423"/>
      <c r="D27" s="425"/>
      <c r="E27" s="297" t="s">
        <v>441</v>
      </c>
      <c r="F27" s="303">
        <v>133563.54</v>
      </c>
      <c r="G27" s="214">
        <v>87768.750010000018</v>
      </c>
      <c r="H27" s="214">
        <v>198536.22499999998</v>
      </c>
      <c r="I27" s="214">
        <v>137932.22805592479</v>
      </c>
      <c r="J27" s="130">
        <v>147962.66761826552</v>
      </c>
      <c r="K27" s="130">
        <v>89579.07154691036</v>
      </c>
      <c r="L27" s="130">
        <v>110909.98941984825</v>
      </c>
      <c r="M27" s="130">
        <v>128905.03408257633</v>
      </c>
      <c r="N27" s="130">
        <v>342577.48524891934</v>
      </c>
      <c r="O27" s="130">
        <v>156131.93895330169</v>
      </c>
      <c r="P27" s="130">
        <v>181462.86714222102</v>
      </c>
      <c r="Q27" s="130">
        <v>95380.903776438645</v>
      </c>
      <c r="R27" s="9">
        <v>1810710.7008544058</v>
      </c>
      <c r="S27" s="175"/>
      <c r="T27" s="180" t="e">
        <f ca="1">SUM(OFFSET(#REF!,0,0,1,VLOOKUP($T$1,#REF!,2,0)))-SUM(OFFSET($F27,0,0,1,VLOOKUP($T$1,#REF!,2,0)))</f>
        <v>#REF!</v>
      </c>
      <c r="U27" s="179"/>
      <c r="V27" s="241" t="e">
        <f>+#REF!-'P1'!R27</f>
        <v>#REF!</v>
      </c>
      <c r="W27"/>
      <c r="X27" s="427"/>
      <c r="Y27" s="427"/>
      <c r="Z27" s="427"/>
      <c r="AA27" s="430"/>
    </row>
    <row r="28" spans="1:27" s="138" customFormat="1">
      <c r="A28" s="291"/>
      <c r="B28" s="292" t="s">
        <v>163</v>
      </c>
      <c r="C28" s="422" t="s">
        <v>191</v>
      </c>
      <c r="D28" s="424" t="s">
        <v>162</v>
      </c>
      <c r="E28" s="293" t="s">
        <v>7</v>
      </c>
      <c r="F28" s="301">
        <v>0</v>
      </c>
      <c r="G28" s="212">
        <v>0</v>
      </c>
      <c r="H28" s="212">
        <v>0</v>
      </c>
      <c r="I28" s="21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0">
        <v>0</v>
      </c>
      <c r="S28" s="175"/>
      <c r="T28" s="176" t="e">
        <f ca="1">SUM(OFFSET(#REF!,0,0,1,VLOOKUP($T$1,#REF!,2,0)))-SUM(OFFSET($F28,0,0,1,VLOOKUP($T$1,#REF!,2,0)))</f>
        <v>#REF!</v>
      </c>
      <c r="U28" s="179"/>
      <c r="V28" s="240" t="e">
        <f>+#REF!-'P1'!R28</f>
        <v>#REF!</v>
      </c>
      <c r="W28"/>
      <c r="X28" s="426" t="e">
        <f ca="1">+(OFFSET(#REF!,-1,VLOOKUP($T$1,#REF!,2,0)-1,1,1)-OFFSET('P1'!$F28,0,VLOOKUP($T$1,#REF!,2,0)-1,1,1))*OFFSET('P1'!$F29,0,VLOOKUP($T$1,#REF!,2,0)-1,1,1)</f>
        <v>#REF!</v>
      </c>
      <c r="Y28" s="426" t="e">
        <f ca="1">+OFFSET(#REF!,0,VLOOKUP($T$1,#REF!,2,0)-1,1,1)*(+OFFSET(#REF!,0,VLOOKUP($T$1,#REF!,2,0)-1,1,1)-OFFSET('P1'!$F29,0,VLOOKUP($T$1,#REF!,2,0)-1,1,1))</f>
        <v>#REF!</v>
      </c>
      <c r="Z28" s="428" t="e">
        <f ca="1">+Y28+X28</f>
        <v>#REF!</v>
      </c>
      <c r="AA28" s="429"/>
    </row>
    <row r="29" spans="1:27" s="138" customFormat="1" ht="13.4" customHeight="1">
      <c r="A29" s="295"/>
      <c r="B29" s="296" t="s">
        <v>163</v>
      </c>
      <c r="C29" s="423"/>
      <c r="D29" s="425"/>
      <c r="E29" s="297" t="s">
        <v>440</v>
      </c>
      <c r="F29" s="302">
        <v>0</v>
      </c>
      <c r="G29" s="213">
        <v>0</v>
      </c>
      <c r="H29" s="213">
        <v>0</v>
      </c>
      <c r="I29" s="213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23">
        <v>0</v>
      </c>
      <c r="S29" s="175"/>
      <c r="T29" s="178"/>
      <c r="U29" s="177"/>
      <c r="V29" s="241"/>
      <c r="W29"/>
      <c r="X29" s="427"/>
      <c r="Y29" s="427"/>
      <c r="Z29" s="427"/>
      <c r="AA29" s="430"/>
    </row>
    <row r="30" spans="1:27" s="138" customFormat="1" ht="13.4" customHeight="1">
      <c r="A30" s="295"/>
      <c r="B30" s="296" t="s">
        <v>163</v>
      </c>
      <c r="C30" s="423"/>
      <c r="D30" s="425"/>
      <c r="E30" s="297" t="s">
        <v>441</v>
      </c>
      <c r="F30" s="303">
        <v>0</v>
      </c>
      <c r="G30" s="214">
        <v>0</v>
      </c>
      <c r="H30" s="214">
        <v>0</v>
      </c>
      <c r="I30" s="214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9">
        <v>0</v>
      </c>
      <c r="S30" s="175"/>
      <c r="T30" s="180" t="e">
        <f ca="1">SUM(OFFSET(#REF!,0,0,1,VLOOKUP($T$1,#REF!,2,0)))-SUM(OFFSET($F30,0,0,1,VLOOKUP($T$1,#REF!,2,0)))</f>
        <v>#REF!</v>
      </c>
      <c r="U30" s="179"/>
      <c r="V30" s="241" t="e">
        <f>+#REF!-'P1'!R30</f>
        <v>#REF!</v>
      </c>
      <c r="W30"/>
      <c r="X30" s="427"/>
      <c r="Y30" s="427"/>
      <c r="Z30" s="427"/>
      <c r="AA30" s="430"/>
    </row>
    <row r="31" spans="1:27" s="138" customFormat="1">
      <c r="A31" s="291"/>
      <c r="B31" s="292" t="s">
        <v>30</v>
      </c>
      <c r="C31" s="422" t="s">
        <v>168</v>
      </c>
      <c r="D31" s="424" t="s">
        <v>19</v>
      </c>
      <c r="E31" s="293" t="s">
        <v>7</v>
      </c>
      <c r="F31" s="301">
        <v>782</v>
      </c>
      <c r="G31" s="212">
        <v>708</v>
      </c>
      <c r="H31" s="212">
        <v>752</v>
      </c>
      <c r="I31" s="212">
        <v>963.63923605840614</v>
      </c>
      <c r="J31" s="132">
        <v>755.90419375780402</v>
      </c>
      <c r="K31" s="132">
        <v>457.63703064570149</v>
      </c>
      <c r="L31" s="132">
        <v>566.61134515627998</v>
      </c>
      <c r="M31" s="132">
        <v>709.20071310077515</v>
      </c>
      <c r="N31" s="132">
        <v>1864.0571349607255</v>
      </c>
      <c r="O31" s="132">
        <v>858.99579664635553</v>
      </c>
      <c r="P31" s="132">
        <v>998.35972810909379</v>
      </c>
      <c r="Q31" s="132">
        <v>524.75999448643688</v>
      </c>
      <c r="R31" s="10">
        <v>9941.1651729215773</v>
      </c>
      <c r="S31" s="175"/>
      <c r="T31" s="176" t="e">
        <f ca="1">SUM(OFFSET(#REF!,0,0,1,VLOOKUP($T$1,#REF!,2,0)))-SUM(OFFSET($F31,0,0,1,VLOOKUP($T$1,#REF!,2,0)))</f>
        <v>#REF!</v>
      </c>
      <c r="U31" s="179"/>
      <c r="V31" s="240" t="e">
        <f>+#REF!-'P1'!R31</f>
        <v>#REF!</v>
      </c>
      <c r="W31"/>
      <c r="X31" s="426" t="e">
        <f ca="1">+(OFFSET(#REF!,-1,VLOOKUP($T$1,#REF!,2,0)-1,1,1)-OFFSET('P1'!$F31,0,VLOOKUP($T$1,#REF!,2,0)-1,1,1))*OFFSET('P1'!$F32,0,VLOOKUP($T$1,#REF!,2,0)-1,1,1)</f>
        <v>#REF!</v>
      </c>
      <c r="Y31" s="426" t="e">
        <f ca="1">+OFFSET(#REF!,0,VLOOKUP($T$1,#REF!,2,0)-1,1,1)*(+OFFSET(#REF!,0,VLOOKUP($T$1,#REF!,2,0)-1,1,1)-OFFSET('P1'!$F32,0,VLOOKUP($T$1,#REF!,2,0)-1,1,1))</f>
        <v>#REF!</v>
      </c>
      <c r="Z31" s="426" t="e">
        <f ca="1">+Y31+X31</f>
        <v>#REF!</v>
      </c>
      <c r="AA31" s="429"/>
    </row>
    <row r="32" spans="1:27" s="138" customFormat="1" ht="13.4" customHeight="1">
      <c r="A32" s="295"/>
      <c r="B32" s="296" t="s">
        <v>30</v>
      </c>
      <c r="C32" s="423"/>
      <c r="D32" s="425"/>
      <c r="E32" s="297" t="s">
        <v>440</v>
      </c>
      <c r="F32" s="302">
        <v>188.03446291560107</v>
      </c>
      <c r="G32" s="213">
        <v>189.93051553672319</v>
      </c>
      <c r="H32" s="213">
        <v>185.58548537234046</v>
      </c>
      <c r="I32" s="213">
        <v>176.46158162209602</v>
      </c>
      <c r="J32" s="131">
        <v>176.46158162209605</v>
      </c>
      <c r="K32" s="131">
        <v>176.46158162209605</v>
      </c>
      <c r="L32" s="131">
        <v>176.46158162209602</v>
      </c>
      <c r="M32" s="131">
        <v>176.46158162209608</v>
      </c>
      <c r="N32" s="131">
        <v>176.46158162209602</v>
      </c>
      <c r="O32" s="131">
        <v>176.46158162209605</v>
      </c>
      <c r="P32" s="131">
        <v>176.46158162209605</v>
      </c>
      <c r="Q32" s="131">
        <v>176.46158162209605</v>
      </c>
      <c r="R32" s="23">
        <v>179.0213594308961</v>
      </c>
      <c r="S32" s="175"/>
      <c r="T32" s="178"/>
      <c r="U32" s="177"/>
      <c r="V32" s="241"/>
      <c r="W32"/>
      <c r="X32" s="427"/>
      <c r="Y32" s="427"/>
      <c r="Z32" s="427"/>
      <c r="AA32" s="430"/>
    </row>
    <row r="33" spans="1:27" s="138" customFormat="1" ht="13.4" customHeight="1">
      <c r="A33" s="295"/>
      <c r="B33" s="296" t="s">
        <v>30</v>
      </c>
      <c r="C33" s="423"/>
      <c r="D33" s="425"/>
      <c r="E33" s="297" t="s">
        <v>441</v>
      </c>
      <c r="F33" s="303">
        <v>147042.95000000004</v>
      </c>
      <c r="G33" s="214">
        <v>134470.80500000002</v>
      </c>
      <c r="H33" s="214">
        <v>139560.28500000003</v>
      </c>
      <c r="I33" s="214">
        <v>170045.3037079747</v>
      </c>
      <c r="J33" s="130">
        <v>133388.04958527745</v>
      </c>
      <c r="K33" s="130">
        <v>80755.354236580126</v>
      </c>
      <c r="L33" s="130">
        <v>99985.134131300525</v>
      </c>
      <c r="M33" s="130">
        <v>125146.67952128117</v>
      </c>
      <c r="N33" s="130">
        <v>328934.47026912251</v>
      </c>
      <c r="O33" s="130">
        <v>151579.75688294828</v>
      </c>
      <c r="P33" s="130">
        <v>176172.13664993647</v>
      </c>
      <c r="Q33" s="130">
        <v>92599.978599079055</v>
      </c>
      <c r="R33" s="9">
        <v>1779680.9035835001</v>
      </c>
      <c r="S33" s="175"/>
      <c r="T33" s="180" t="e">
        <f ca="1">SUM(OFFSET(#REF!,0,0,1,VLOOKUP($T$1,#REF!,2,0)))-SUM(OFFSET($F33,0,0,1,VLOOKUP($T$1,#REF!,2,0)))</f>
        <v>#REF!</v>
      </c>
      <c r="U33" s="179"/>
      <c r="V33" s="241" t="e">
        <f>+#REF!-'P1'!R33</f>
        <v>#REF!</v>
      </c>
      <c r="W33"/>
      <c r="X33" s="427"/>
      <c r="Y33" s="427"/>
      <c r="Z33" s="427"/>
      <c r="AA33" s="430"/>
    </row>
    <row r="34" spans="1:27" s="138" customFormat="1">
      <c r="A34" s="291" t="s">
        <v>384</v>
      </c>
      <c r="B34" s="292" t="s">
        <v>377</v>
      </c>
      <c r="C34" s="422" t="s">
        <v>378</v>
      </c>
      <c r="D34" s="424" t="s">
        <v>383</v>
      </c>
      <c r="E34" s="293" t="s">
        <v>7</v>
      </c>
      <c r="F34" s="301">
        <v>0</v>
      </c>
      <c r="G34" s="212">
        <v>0</v>
      </c>
      <c r="H34" s="212">
        <v>0</v>
      </c>
      <c r="I34" s="212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69">
        <v>0</v>
      </c>
      <c r="S34" s="175"/>
      <c r="T34" s="176" t="e">
        <f ca="1">SUM(OFFSET(#REF!,0,0,1,VLOOKUP($T$1,#REF!,2,0)))-SUM(OFFSET($F34,0,0,1,VLOOKUP($T$1,#REF!,2,0)))</f>
        <v>#REF!</v>
      </c>
      <c r="U34" s="179"/>
      <c r="V34" s="240" t="e">
        <f>+#REF!-'P1'!R34</f>
        <v>#REF!</v>
      </c>
      <c r="W34"/>
      <c r="X34" s="426" t="e">
        <f ca="1">+(OFFSET(#REF!,-1,VLOOKUP($T$1,#REF!,2,0)-1,1,1)-OFFSET('P1'!$F34,0,VLOOKUP($T$1,#REF!,2,0)-1,1,1))*OFFSET('P1'!$F35,0,VLOOKUP($T$1,#REF!,2,0)-1,1,1)</f>
        <v>#REF!</v>
      </c>
      <c r="Y34" s="426" t="e">
        <f ca="1">+OFFSET(#REF!,0,VLOOKUP($T$1,#REF!,2,0)-1,1,1)*(+OFFSET(#REF!,0,VLOOKUP($T$1,#REF!,2,0)-1,1,1)-OFFSET('P1'!$F35,0,VLOOKUP($T$1,#REF!,2,0)-1,1,1))</f>
        <v>#REF!</v>
      </c>
      <c r="Z34" s="428" t="e">
        <f ca="1">+Y34+X34</f>
        <v>#REF!</v>
      </c>
      <c r="AA34" s="429"/>
    </row>
    <row r="35" spans="1:27" s="138" customFormat="1" ht="13.4" customHeight="1">
      <c r="A35" s="295"/>
      <c r="B35" s="296" t="s">
        <v>377</v>
      </c>
      <c r="C35" s="423"/>
      <c r="D35" s="425"/>
      <c r="E35" s="297" t="s">
        <v>440</v>
      </c>
      <c r="F35" s="302">
        <v>0</v>
      </c>
      <c r="G35" s="213">
        <v>0</v>
      </c>
      <c r="H35" s="213">
        <v>0</v>
      </c>
      <c r="I35" s="213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0</v>
      </c>
      <c r="O35" s="215">
        <v>0</v>
      </c>
      <c r="P35" s="215">
        <v>0</v>
      </c>
      <c r="Q35" s="215">
        <v>0</v>
      </c>
      <c r="R35" s="216">
        <v>0</v>
      </c>
      <c r="S35" s="175"/>
      <c r="T35" s="178"/>
      <c r="U35" s="177"/>
      <c r="V35" s="241"/>
      <c r="W35"/>
      <c r="X35" s="427"/>
      <c r="Y35" s="427"/>
      <c r="Z35" s="427"/>
      <c r="AA35" s="430"/>
    </row>
    <row r="36" spans="1:27" s="138" customFormat="1" ht="13.4" customHeight="1">
      <c r="A36" s="295"/>
      <c r="B36" s="296" t="s">
        <v>377</v>
      </c>
      <c r="C36" s="423"/>
      <c r="D36" s="425"/>
      <c r="E36" s="297" t="s">
        <v>441</v>
      </c>
      <c r="F36" s="303">
        <v>0</v>
      </c>
      <c r="G36" s="214">
        <v>0</v>
      </c>
      <c r="H36" s="214">
        <v>0</v>
      </c>
      <c r="I36" s="214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7">
        <v>0</v>
      </c>
      <c r="R36" s="218">
        <v>0</v>
      </c>
      <c r="S36" s="175"/>
      <c r="T36" s="180" t="e">
        <f ca="1">SUM(OFFSET(#REF!,0,0,1,VLOOKUP($T$1,#REF!,2,0)))-SUM(OFFSET($F36,0,0,1,VLOOKUP($T$1,#REF!,2,0)))</f>
        <v>#REF!</v>
      </c>
      <c r="U36" s="179"/>
      <c r="V36" s="241" t="e">
        <f>+#REF!-'P1'!R36</f>
        <v>#REF!</v>
      </c>
      <c r="W36"/>
      <c r="X36" s="427"/>
      <c r="Y36" s="427"/>
      <c r="Z36" s="427"/>
      <c r="AA36" s="430"/>
    </row>
    <row r="37" spans="1:27" s="139" customFormat="1">
      <c r="A37" s="291" t="s">
        <v>384</v>
      </c>
      <c r="B37" s="292" t="s">
        <v>333</v>
      </c>
      <c r="C37" s="422" t="s">
        <v>514</v>
      </c>
      <c r="D37" s="424" t="s">
        <v>513</v>
      </c>
      <c r="E37" s="293" t="s">
        <v>7</v>
      </c>
      <c r="F37" s="301">
        <v>0</v>
      </c>
      <c r="G37" s="212">
        <v>0</v>
      </c>
      <c r="H37" s="212">
        <v>0</v>
      </c>
      <c r="I37" s="21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69">
        <v>0</v>
      </c>
      <c r="S37" s="181"/>
      <c r="T37" s="176" t="e">
        <f ca="1">SUM(OFFSET(#REF!,0,0,1,VLOOKUP($T$1,#REF!,2,0)))-SUM(OFFSET($F37,0,0,1,VLOOKUP($T$1,#REF!,2,0)))</f>
        <v>#REF!</v>
      </c>
      <c r="U37" s="179"/>
      <c r="V37" s="240" t="e">
        <f>+#REF!-'P1'!R37</f>
        <v>#REF!</v>
      </c>
      <c r="W37"/>
      <c r="X37" s="426" t="e">
        <f ca="1">+(OFFSET(#REF!,-1,VLOOKUP($T$1,#REF!,2,0)-1,1,1)-OFFSET('P1'!$F37,0,VLOOKUP($T$1,#REF!,2,0)-1,1,1))*OFFSET('P1'!$F38,0,VLOOKUP($T$1,#REF!,2,0)-1,1,1)</f>
        <v>#REF!</v>
      </c>
      <c r="Y37" s="426" t="e">
        <f ca="1">+OFFSET(#REF!,0,VLOOKUP($T$1,#REF!,2,0)-1,1,1)*(+OFFSET(#REF!,0,VLOOKUP($T$1,#REF!,2,0)-1,1,1)-OFFSET('P1'!$F38,0,VLOOKUP($T$1,#REF!,2,0)-1,1,1))</f>
        <v>#REF!</v>
      </c>
      <c r="Z37" s="428" t="e">
        <f ca="1">+Y37+X37</f>
        <v>#REF!</v>
      </c>
      <c r="AA37" s="429"/>
    </row>
    <row r="38" spans="1:27" s="139" customFormat="1" ht="12.75" customHeight="1">
      <c r="A38" s="295"/>
      <c r="B38" s="296" t="s">
        <v>333</v>
      </c>
      <c r="C38" s="423"/>
      <c r="D38" s="425"/>
      <c r="E38" s="297" t="s">
        <v>440</v>
      </c>
      <c r="F38" s="302">
        <v>0</v>
      </c>
      <c r="G38" s="213">
        <v>0</v>
      </c>
      <c r="H38" s="213">
        <v>0</v>
      </c>
      <c r="I38" s="213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216">
        <v>0</v>
      </c>
      <c r="S38" s="181"/>
      <c r="T38" s="178"/>
      <c r="U38" s="177"/>
      <c r="V38" s="241"/>
      <c r="W38"/>
      <c r="X38" s="427"/>
      <c r="Y38" s="427"/>
      <c r="Z38" s="427"/>
      <c r="AA38" s="430"/>
    </row>
    <row r="39" spans="1:27" s="139" customFormat="1" ht="12.75" customHeight="1">
      <c r="A39" s="295"/>
      <c r="B39" s="296" t="s">
        <v>333</v>
      </c>
      <c r="C39" s="423"/>
      <c r="D39" s="425"/>
      <c r="E39" s="297" t="s">
        <v>441</v>
      </c>
      <c r="F39" s="303">
        <v>0</v>
      </c>
      <c r="G39" s="214">
        <v>0</v>
      </c>
      <c r="H39" s="214">
        <v>0</v>
      </c>
      <c r="I39" s="214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218">
        <v>0</v>
      </c>
      <c r="S39" s="181"/>
      <c r="T39" s="180" t="e">
        <f ca="1">SUM(OFFSET(#REF!,0,0,1,VLOOKUP($T$1,#REF!,2,0)))-SUM(OFFSET($F39,0,0,1,VLOOKUP($T$1,#REF!,2,0)))</f>
        <v>#REF!</v>
      </c>
      <c r="U39" s="179"/>
      <c r="V39" s="241" t="e">
        <f>+#REF!-'P1'!R39</f>
        <v>#REF!</v>
      </c>
      <c r="W39"/>
      <c r="X39" s="427"/>
      <c r="Y39" s="427"/>
      <c r="Z39" s="427"/>
      <c r="AA39" s="430"/>
    </row>
    <row r="40" spans="1:27" s="139" customFormat="1">
      <c r="A40" s="291"/>
      <c r="B40" s="292" t="s">
        <v>615</v>
      </c>
      <c r="C40" s="422" t="s">
        <v>608</v>
      </c>
      <c r="D40" s="424" t="s">
        <v>628</v>
      </c>
      <c r="E40" s="293" t="s">
        <v>7</v>
      </c>
      <c r="F40" s="301">
        <v>0</v>
      </c>
      <c r="G40" s="212">
        <v>0</v>
      </c>
      <c r="H40" s="212">
        <v>1979</v>
      </c>
      <c r="I40" s="212">
        <v>9636.392360584061</v>
      </c>
      <c r="J40" s="132">
        <v>2325.85905771632</v>
      </c>
      <c r="K40" s="132">
        <v>1408.1139404483124</v>
      </c>
      <c r="L40" s="132">
        <v>1743.4195235577843</v>
      </c>
      <c r="M40" s="132">
        <v>8105.1510068660027</v>
      </c>
      <c r="N40" s="132">
        <v>3313.8793510412897</v>
      </c>
      <c r="O40" s="132">
        <v>2454.2737047038731</v>
      </c>
      <c r="P40" s="132">
        <v>2852.4563660259823</v>
      </c>
      <c r="Q40" s="132">
        <v>1499.3142699612483</v>
      </c>
      <c r="R40" s="69">
        <v>35317.859580904878</v>
      </c>
      <c r="S40" s="181"/>
      <c r="T40" s="176" t="e">
        <f ca="1">SUM(OFFSET(#REF!,0,0,1,VLOOKUP($T$1,#REF!,2,0)))-SUM(OFFSET($F40,0,0,1,VLOOKUP($T$1,#REF!,2,0)))</f>
        <v>#REF!</v>
      </c>
      <c r="U40" s="179"/>
      <c r="V40" s="240" t="e">
        <f>+#REF!-'P1'!R40</f>
        <v>#REF!</v>
      </c>
      <c r="W40"/>
      <c r="X40" s="426" t="e">
        <f ca="1">+(OFFSET(#REF!,-1,VLOOKUP($T$1,#REF!,2,0)-1,1,1)-OFFSET('P1'!$F40,0,VLOOKUP($T$1,#REF!,2,0)-1,1,1))*OFFSET('P1'!$F41,0,VLOOKUP($T$1,#REF!,2,0)-1,1,1)</f>
        <v>#REF!</v>
      </c>
      <c r="Y40" s="426" t="e">
        <f ca="1">+OFFSET(#REF!,0,VLOOKUP($T$1,#REF!,2,0)-1,1,1)*(+OFFSET(#REF!,0,VLOOKUP($T$1,#REF!,2,0)-1,1,1)-OFFSET('P1'!$F41,0,VLOOKUP($T$1,#REF!,2,0)-1,1,1))</f>
        <v>#REF!</v>
      </c>
      <c r="Z40" s="428" t="e">
        <f ca="1">+Y40+X40</f>
        <v>#REF!</v>
      </c>
      <c r="AA40" s="429"/>
    </row>
    <row r="41" spans="1:27" s="138" customFormat="1" ht="13.4" customHeight="1">
      <c r="A41" s="295"/>
      <c r="B41" s="296" t="s">
        <v>615</v>
      </c>
      <c r="C41" s="423"/>
      <c r="D41" s="425"/>
      <c r="E41" s="297" t="s">
        <v>440</v>
      </c>
      <c r="F41" s="302">
        <v>0</v>
      </c>
      <c r="G41" s="213">
        <v>0</v>
      </c>
      <c r="H41" s="213">
        <v>174.65372410308225</v>
      </c>
      <c r="I41" s="213">
        <v>132.36024145920234</v>
      </c>
      <c r="J41" s="131">
        <v>132.36024145920237</v>
      </c>
      <c r="K41" s="131">
        <v>132.36024145920234</v>
      </c>
      <c r="L41" s="131">
        <v>132.36024145920237</v>
      </c>
      <c r="M41" s="131">
        <v>132.36024145920234</v>
      </c>
      <c r="N41" s="131">
        <v>132.36024145920234</v>
      </c>
      <c r="O41" s="131">
        <v>132.36024145920234</v>
      </c>
      <c r="P41" s="131">
        <v>132.36024145920234</v>
      </c>
      <c r="Q41" s="131">
        <v>132.36024145920234</v>
      </c>
      <c r="R41" s="216">
        <v>134.73011333551193</v>
      </c>
      <c r="S41" s="175"/>
      <c r="T41" s="178"/>
      <c r="U41" s="177"/>
      <c r="V41" s="241"/>
      <c r="W41"/>
      <c r="X41" s="427"/>
      <c r="Y41" s="427"/>
      <c r="Z41" s="427"/>
      <c r="AA41" s="430"/>
    </row>
    <row r="42" spans="1:27" s="138" customFormat="1" ht="13.4" customHeight="1">
      <c r="A42" s="295"/>
      <c r="B42" s="296" t="s">
        <v>615</v>
      </c>
      <c r="C42" s="423"/>
      <c r="D42" s="425"/>
      <c r="E42" s="297" t="s">
        <v>441</v>
      </c>
      <c r="F42" s="303">
        <v>0</v>
      </c>
      <c r="G42" s="214">
        <v>0</v>
      </c>
      <c r="H42" s="214">
        <v>345639.7199999998</v>
      </c>
      <c r="I42" s="214">
        <v>1275475.2196425193</v>
      </c>
      <c r="J42" s="130">
        <v>307851.26647940499</v>
      </c>
      <c r="K42" s="130">
        <v>186378.30115980751</v>
      </c>
      <c r="L42" s="130">
        <v>230759.42910279587</v>
      </c>
      <c r="M42" s="130">
        <v>1072799.7443320812</v>
      </c>
      <c r="N42" s="130">
        <v>438625.87107048987</v>
      </c>
      <c r="O42" s="130">
        <v>324848.26016157569</v>
      </c>
      <c r="P42" s="130">
        <v>377551.81335903791</v>
      </c>
      <c r="Q42" s="130">
        <v>198449.59879529852</v>
      </c>
      <c r="R42" s="218">
        <v>4758379.2241030103</v>
      </c>
      <c r="S42" s="175"/>
      <c r="T42" s="180" t="e">
        <f ca="1">SUM(OFFSET(#REF!,0,0,1,VLOOKUP($T$1,#REF!,2,0)))-SUM(OFFSET($F42,0,0,1,VLOOKUP($T$1,#REF!,2,0)))</f>
        <v>#REF!</v>
      </c>
      <c r="U42" s="179"/>
      <c r="V42" s="241" t="e">
        <f>+#REF!-'P1'!R42</f>
        <v>#REF!</v>
      </c>
      <c r="W42"/>
      <c r="X42" s="427"/>
      <c r="Y42" s="427"/>
      <c r="Z42" s="427"/>
      <c r="AA42" s="430"/>
    </row>
    <row r="43" spans="1:27" s="138" customFormat="1">
      <c r="A43" s="291"/>
      <c r="B43" s="292" t="s">
        <v>616</v>
      </c>
      <c r="C43" s="422" t="s">
        <v>608</v>
      </c>
      <c r="D43" s="424" t="s">
        <v>609</v>
      </c>
      <c r="E43" s="293" t="s">
        <v>7</v>
      </c>
      <c r="F43" s="301">
        <v>0</v>
      </c>
      <c r="G43" s="212">
        <v>0</v>
      </c>
      <c r="H43" s="212">
        <v>0</v>
      </c>
      <c r="I43" s="212">
        <v>6890.0205378176033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69">
        <v>6890.0205378176033</v>
      </c>
      <c r="S43" s="175"/>
      <c r="T43" s="176" t="e">
        <f ca="1">SUM(OFFSET(#REF!,0,0,1,VLOOKUP($T$1,#REF!,2,0)))-SUM(OFFSET($F43,0,0,1,VLOOKUP($T$1,#REF!,2,0)))</f>
        <v>#REF!</v>
      </c>
      <c r="U43" s="179"/>
      <c r="V43" s="240" t="e">
        <f>+#REF!-'P1'!R43</f>
        <v>#REF!</v>
      </c>
      <c r="W43"/>
      <c r="X43" s="426" t="e">
        <f ca="1">+(OFFSET(#REF!,-1,VLOOKUP($T$1,#REF!,2,0)-1,1,1)-OFFSET('P1'!$F43,0,VLOOKUP($T$1,#REF!,2,0)-1,1,1))*OFFSET('P1'!$F44,0,VLOOKUP($T$1,#REF!,2,0)-1,1,1)</f>
        <v>#REF!</v>
      </c>
      <c r="Y43" s="426" t="e">
        <f ca="1">+OFFSET(#REF!,0,VLOOKUP($T$1,#REF!,2,0)-1,1,1)*(+OFFSET(#REF!,0,VLOOKUP($T$1,#REF!,2,0)-1,1,1)-OFFSET('P1'!$F44,0,VLOOKUP($T$1,#REF!,2,0)-1,1,1))</f>
        <v>#REF!</v>
      </c>
      <c r="Z43" s="428" t="e">
        <f ca="1">+Y43+X43</f>
        <v>#REF!</v>
      </c>
      <c r="AA43" s="429"/>
    </row>
    <row r="44" spans="1:27" s="138" customFormat="1" ht="13.4" customHeight="1">
      <c r="A44" s="295"/>
      <c r="B44" s="296" t="s">
        <v>616</v>
      </c>
      <c r="C44" s="423"/>
      <c r="D44" s="425"/>
      <c r="E44" s="297" t="s">
        <v>440</v>
      </c>
      <c r="F44" s="302">
        <v>0</v>
      </c>
      <c r="G44" s="213">
        <v>0</v>
      </c>
      <c r="H44" s="213">
        <v>0</v>
      </c>
      <c r="I44" s="213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219">
        <v>0</v>
      </c>
      <c r="P44" s="131">
        <v>0</v>
      </c>
      <c r="Q44" s="131">
        <v>0</v>
      </c>
      <c r="R44" s="216">
        <v>0</v>
      </c>
      <c r="S44" s="175"/>
      <c r="T44" s="178"/>
      <c r="U44" s="177"/>
      <c r="V44" s="241"/>
      <c r="W44"/>
      <c r="X44" s="427"/>
      <c r="Y44" s="427"/>
      <c r="Z44" s="427"/>
      <c r="AA44" s="430"/>
    </row>
    <row r="45" spans="1:27" s="138" customFormat="1" ht="13.4" customHeight="1">
      <c r="A45" s="295"/>
      <c r="B45" s="296" t="s">
        <v>616</v>
      </c>
      <c r="C45" s="423"/>
      <c r="D45" s="425"/>
      <c r="E45" s="297" t="s">
        <v>441</v>
      </c>
      <c r="F45" s="303">
        <v>0</v>
      </c>
      <c r="G45" s="214">
        <v>0</v>
      </c>
      <c r="H45" s="214">
        <v>0</v>
      </c>
      <c r="I45" s="214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218">
        <v>0</v>
      </c>
      <c r="S45" s="175"/>
      <c r="T45" s="180" t="e">
        <f ca="1">SUM(OFFSET(#REF!,0,0,1,VLOOKUP($T$1,#REF!,2,0)))-SUM(OFFSET($F45,0,0,1,VLOOKUP($T$1,#REF!,2,0)))</f>
        <v>#REF!</v>
      </c>
      <c r="U45" s="179"/>
      <c r="V45" s="241" t="e">
        <f>+#REF!-'P1'!R45</f>
        <v>#REF!</v>
      </c>
      <c r="W45"/>
      <c r="X45" s="427"/>
      <c r="Y45" s="427"/>
      <c r="Z45" s="427"/>
      <c r="AA45" s="430"/>
    </row>
    <row r="46" spans="1:27" s="138" customFormat="1" ht="13.4" customHeight="1">
      <c r="A46" s="291"/>
      <c r="B46" s="292" t="s">
        <v>633</v>
      </c>
      <c r="C46" s="422" t="s">
        <v>632</v>
      </c>
      <c r="D46" s="424"/>
      <c r="E46" s="293" t="s">
        <v>7</v>
      </c>
      <c r="F46" s="301">
        <v>0</v>
      </c>
      <c r="G46" s="212">
        <v>0</v>
      </c>
      <c r="H46" s="212">
        <v>0</v>
      </c>
      <c r="I46" s="21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69">
        <v>0</v>
      </c>
      <c r="S46" s="175"/>
      <c r="T46" s="176" t="e">
        <f ca="1">SUM(OFFSET(#REF!,0,0,1,VLOOKUP($T$1,#REF!,2,0)))-SUM(OFFSET($F46,0,0,1,VLOOKUP($T$1,#REF!,2,0)))</f>
        <v>#REF!</v>
      </c>
      <c r="U46" s="179"/>
      <c r="V46" s="240" t="e">
        <f>+#REF!-'P1'!R46</f>
        <v>#REF!</v>
      </c>
      <c r="W46"/>
      <c r="X46" s="426" t="e">
        <f ca="1">+(OFFSET(#REF!,-1,VLOOKUP($T$1,#REF!,2,0)-1,1,1)-OFFSET('P1'!$F46,0,VLOOKUP($T$1,#REF!,2,0)-1,1,1))*OFFSET('P1'!$F47,0,VLOOKUP($T$1,#REF!,2,0)-1,1,1)</f>
        <v>#REF!</v>
      </c>
      <c r="Y46" s="426" t="e">
        <f ca="1">+OFFSET('P1'!$F46,0,VLOOKUP($T$1,#REF!,2,0)-1,1,1)*(+OFFSET(#REF!,0,VLOOKUP($T$1,#REF!,2,0)-1,1,1)-OFFSET('P1'!$F47,0,VLOOKUP($T$1,#REF!,2,0)-1,1,1))</f>
        <v>#REF!</v>
      </c>
      <c r="Z46" s="428" t="e">
        <f ca="1">+Y46+X46</f>
        <v>#REF!</v>
      </c>
      <c r="AA46" s="429"/>
    </row>
    <row r="47" spans="1:27" s="138" customFormat="1" ht="13.4" customHeight="1">
      <c r="A47" s="295"/>
      <c r="B47" s="296" t="s">
        <v>633</v>
      </c>
      <c r="C47" s="423"/>
      <c r="D47" s="425"/>
      <c r="E47" s="297" t="s">
        <v>440</v>
      </c>
      <c r="F47" s="302">
        <v>0</v>
      </c>
      <c r="G47" s="213">
        <v>0</v>
      </c>
      <c r="H47" s="213">
        <v>0</v>
      </c>
      <c r="I47" s="213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219">
        <v>0</v>
      </c>
      <c r="P47" s="131">
        <v>0</v>
      </c>
      <c r="Q47" s="131">
        <v>0</v>
      </c>
      <c r="R47" s="216">
        <v>0</v>
      </c>
      <c r="S47" s="175"/>
      <c r="T47" s="178"/>
      <c r="U47" s="177"/>
      <c r="V47" s="241"/>
      <c r="W47"/>
      <c r="X47" s="427"/>
      <c r="Y47" s="427"/>
      <c r="Z47" s="427"/>
      <c r="AA47" s="430"/>
    </row>
    <row r="48" spans="1:27" s="138" customFormat="1" ht="13.4" customHeight="1">
      <c r="A48" s="295"/>
      <c r="B48" s="296" t="s">
        <v>633</v>
      </c>
      <c r="C48" s="423"/>
      <c r="D48" s="425"/>
      <c r="E48" s="297" t="s">
        <v>441</v>
      </c>
      <c r="F48" s="303">
        <v>-25698.3810655296</v>
      </c>
      <c r="G48" s="214">
        <v>-107228.8152666667</v>
      </c>
      <c r="H48" s="214">
        <v>-231507.33677361801</v>
      </c>
      <c r="I48" s="214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218">
        <v>-364434.53310581431</v>
      </c>
      <c r="S48" s="175"/>
      <c r="T48" s="180" t="e">
        <f ca="1">SUM(OFFSET(#REF!,0,0,1,VLOOKUP($T$1,#REF!,2,0)))-SUM(OFFSET($F48,0,0,1,VLOOKUP($T$1,#REF!,2,0)))</f>
        <v>#REF!</v>
      </c>
      <c r="U48" s="179"/>
      <c r="V48" s="241" t="e">
        <f>+#REF!-'P1'!R48</f>
        <v>#REF!</v>
      </c>
      <c r="W48"/>
      <c r="X48" s="427"/>
      <c r="Y48" s="427"/>
      <c r="Z48" s="427"/>
      <c r="AA48" s="430"/>
    </row>
    <row r="49" spans="1:27" s="138" customFormat="1" ht="15" customHeight="1">
      <c r="A49" s="458" t="s">
        <v>33</v>
      </c>
      <c r="B49" s="458"/>
      <c r="C49" s="458"/>
      <c r="D49" s="458"/>
      <c r="E49" s="304" t="s">
        <v>7</v>
      </c>
      <c r="F49" s="305">
        <v>11821</v>
      </c>
      <c r="G49" s="20">
        <v>21893</v>
      </c>
      <c r="H49" s="20">
        <v>21913</v>
      </c>
      <c r="I49" s="20">
        <v>53092.66734987394</v>
      </c>
      <c r="J49" s="20">
        <v>26712.491277871934</v>
      </c>
      <c r="K49" s="20">
        <v>10398.921450210786</v>
      </c>
      <c r="L49" s="20">
        <v>22638.302513397834</v>
      </c>
      <c r="M49" s="20">
        <v>45611.73729113843</v>
      </c>
      <c r="N49" s="20">
        <v>31374.152755983414</v>
      </c>
      <c r="O49" s="20">
        <v>29230.399823023126</v>
      </c>
      <c r="P49" s="20">
        <v>21849.815763759023</v>
      </c>
      <c r="Q49" s="20">
        <v>11109.918740412848</v>
      </c>
      <c r="R49" s="20">
        <v>307645.40696567134</v>
      </c>
      <c r="S49" s="175"/>
      <c r="T49" s="182" t="e">
        <f ca="1">SUM(OFFSET(#REF!,0,0,1,VLOOKUP($T$1,#REF!,2,0)))-SUM(OFFSET($F49,0,0,1,VLOOKUP($T$1,#REF!,2,0)))</f>
        <v>#REF!</v>
      </c>
      <c r="U49" s="196"/>
      <c r="V49" s="242" t="e">
        <f>+#REF!-'P1'!R49</f>
        <v>#REF!</v>
      </c>
      <c r="W49"/>
      <c r="X49" s="460" t="e">
        <f ca="1">SUMIF($E$4:$E$48,$E49,X$4:X$48)</f>
        <v>#REF!</v>
      </c>
      <c r="Y49" s="460" t="e">
        <f ca="1">SUMIF($E$4:$E$48,$E49,Y$4:Y$48)</f>
        <v>#REF!</v>
      </c>
      <c r="Z49" s="460" t="e">
        <f ca="1">+Y49+X49</f>
        <v>#REF!</v>
      </c>
      <c r="AA49" s="462"/>
    </row>
    <row r="50" spans="1:27" s="138" customFormat="1" ht="13.4" customHeight="1">
      <c r="A50" s="459"/>
      <c r="B50" s="459"/>
      <c r="C50" s="459"/>
      <c r="D50" s="459"/>
      <c r="E50" s="306" t="s">
        <v>440</v>
      </c>
      <c r="F50" s="305">
        <v>191.21340232928438</v>
      </c>
      <c r="G50" s="20">
        <v>88.489824608428876</v>
      </c>
      <c r="H50" s="20">
        <v>160.74883074090184</v>
      </c>
      <c r="I50" s="20">
        <v>100.7292956191319</v>
      </c>
      <c r="J50" s="20">
        <v>189.34227282701133</v>
      </c>
      <c r="K50" s="20">
        <v>165.03261705123691</v>
      </c>
      <c r="L50" s="20">
        <v>124.23730355988064</v>
      </c>
      <c r="M50" s="20">
        <v>137.4887717441726</v>
      </c>
      <c r="N50" s="20">
        <v>166.70247168225418</v>
      </c>
      <c r="O50" s="20">
        <v>191.24573612358822</v>
      </c>
      <c r="P50" s="20">
        <v>165.50631366638086</v>
      </c>
      <c r="Q50" s="20">
        <v>165.07117631092271</v>
      </c>
      <c r="R50" s="20">
        <v>146.9102181904945</v>
      </c>
      <c r="S50" s="175"/>
      <c r="T50" s="182"/>
      <c r="U50" s="196"/>
      <c r="V50" s="242"/>
      <c r="W50"/>
      <c r="X50" s="461"/>
      <c r="Y50" s="461"/>
      <c r="Z50" s="461"/>
      <c r="AA50" s="463"/>
    </row>
    <row r="51" spans="1:27" s="138" customFormat="1" ht="13.4" customHeight="1">
      <c r="A51" s="459"/>
      <c r="B51" s="459"/>
      <c r="C51" s="459"/>
      <c r="D51" s="459"/>
      <c r="E51" s="307" t="s">
        <v>441</v>
      </c>
      <c r="F51" s="305">
        <v>2260333.6289344705</v>
      </c>
      <c r="G51" s="20">
        <v>1937307.7301523334</v>
      </c>
      <c r="H51" s="20">
        <v>3522489.1280253818</v>
      </c>
      <c r="I51" s="20">
        <v>5347986.9846936846</v>
      </c>
      <c r="J51" s="20">
        <v>5057803.8114239881</v>
      </c>
      <c r="K51" s="20">
        <v>1716161.2214385299</v>
      </c>
      <c r="L51" s="20">
        <v>2812521.6614374155</v>
      </c>
      <c r="M51" s="20">
        <v>6271101.7372764964</v>
      </c>
      <c r="N51" s="20">
        <v>5230148.8113590423</v>
      </c>
      <c r="O51" s="20">
        <v>5590189.3313408606</v>
      </c>
      <c r="P51" s="20">
        <v>3616282.4613493341</v>
      </c>
      <c r="Q51" s="20">
        <v>1833927.3551987135</v>
      </c>
      <c r="R51" s="20">
        <v>45196253.862630256</v>
      </c>
      <c r="S51" s="175"/>
      <c r="T51" s="182" t="e">
        <f ca="1">SUM(OFFSET(#REF!,0,0,1,VLOOKUP($T$1,#REF!,2,0)))-SUM(OFFSET($F51,0,0,1,VLOOKUP($T$1,#REF!,2,0)))</f>
        <v>#REF!</v>
      </c>
      <c r="U51" s="196"/>
      <c r="V51" s="242" t="e">
        <f>+#REF!-'P1'!R51</f>
        <v>#REF!</v>
      </c>
      <c r="W51"/>
      <c r="X51" s="461"/>
      <c r="Y51" s="461"/>
      <c r="Z51" s="461"/>
      <c r="AA51" s="463"/>
    </row>
    <row r="52" spans="1:27" s="138" customFormat="1" ht="13.4" customHeight="1">
      <c r="A52" s="308"/>
      <c r="B52" s="281"/>
      <c r="C52" s="282"/>
      <c r="D52" s="280"/>
      <c r="E52" s="308"/>
      <c r="F52" s="30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20"/>
      <c r="S52" s="175"/>
      <c r="T52" s="145" t="e">
        <f ca="1">SUM(OFFSET(#REF!,0,0,1,VLOOKUP($T$1,#REF!,2,0)))-SUM(OFFSET($F52,0,0,1,VLOOKUP($T$1,#REF!,2,0)))</f>
        <v>#REF!</v>
      </c>
      <c r="U52" s="163"/>
      <c r="V52" s="243"/>
      <c r="W52"/>
      <c r="X52" s="145"/>
      <c r="Y52" s="145"/>
      <c r="Z52" s="145">
        <f>+Y52+X52</f>
        <v>0</v>
      </c>
      <c r="AA52" s="377"/>
    </row>
    <row r="53" spans="1:27" s="138" customFormat="1">
      <c r="A53" s="291"/>
      <c r="B53" s="292" t="s">
        <v>472</v>
      </c>
      <c r="C53" s="422" t="s">
        <v>107</v>
      </c>
      <c r="D53" s="424" t="s">
        <v>19</v>
      </c>
      <c r="E53" s="293" t="s">
        <v>7</v>
      </c>
      <c r="F53" s="301">
        <v>272</v>
      </c>
      <c r="G53" s="212">
        <v>128</v>
      </c>
      <c r="H53" s="212">
        <v>280</v>
      </c>
      <c r="I53" s="212">
        <v>240.90980901460154</v>
      </c>
      <c r="J53" s="132">
        <v>290.73238221454</v>
      </c>
      <c r="K53" s="132">
        <v>281.62278808966244</v>
      </c>
      <c r="L53" s="132">
        <v>217.92744044472303</v>
      </c>
      <c r="M53" s="132">
        <v>253.28596896456258</v>
      </c>
      <c r="N53" s="132">
        <v>207.11745944008061</v>
      </c>
      <c r="O53" s="132">
        <v>306.78421308798414</v>
      </c>
      <c r="P53" s="132">
        <v>356.55704575324779</v>
      </c>
      <c r="Q53" s="132">
        <v>187.41428374515604</v>
      </c>
      <c r="R53" s="10">
        <v>3022.3513907545575</v>
      </c>
      <c r="S53" s="175"/>
      <c r="T53" s="176" t="e">
        <f ca="1">SUM(OFFSET(#REF!,0,0,1,VLOOKUP($T$1,#REF!,2,0)))-SUM(OFFSET($F53,0,0,1,VLOOKUP($T$1,#REF!,2,0)))</f>
        <v>#REF!</v>
      </c>
      <c r="U53" s="179"/>
      <c r="V53" s="240" t="e">
        <f>+#REF!-'P1'!R53</f>
        <v>#REF!</v>
      </c>
      <c r="W53"/>
      <c r="X53" s="426" t="e">
        <f ca="1">+(OFFSET(#REF!,-1,VLOOKUP($T$1,#REF!,2,0)-1,1,1)-OFFSET('P1'!$F53,0,VLOOKUP($T$1,#REF!,2,0)-1,1,1))*OFFSET('P1'!$F54,0,VLOOKUP($T$1,#REF!,2,0)-1,1,1)</f>
        <v>#REF!</v>
      </c>
      <c r="Y53" s="426" t="e">
        <f ca="1">+OFFSET(#REF!,0,VLOOKUP($T$1,#REF!,2,0)-1,1,1)*(+OFFSET(#REF!,0,VLOOKUP($T$1,#REF!,2,0)-1,1,1)-OFFSET('P1'!$F54,0,VLOOKUP($T$1,#REF!,2,0)-1,1,1))</f>
        <v>#REF!</v>
      </c>
      <c r="Z53" s="428" t="e">
        <f ca="1">+Y53+X53</f>
        <v>#REF!</v>
      </c>
      <c r="AA53" s="429"/>
    </row>
    <row r="54" spans="1:27" s="138" customFormat="1" ht="13.4" customHeight="1">
      <c r="A54" s="295"/>
      <c r="B54" s="296" t="s">
        <v>472</v>
      </c>
      <c r="C54" s="423"/>
      <c r="D54" s="425"/>
      <c r="E54" s="297" t="s">
        <v>440</v>
      </c>
      <c r="F54" s="302">
        <v>216.60220588235299</v>
      </c>
      <c r="G54" s="213">
        <v>244.48658203125004</v>
      </c>
      <c r="H54" s="213">
        <v>230.89031250000002</v>
      </c>
      <c r="I54" s="213">
        <v>201.99409357078719</v>
      </c>
      <c r="J54" s="131">
        <v>201.99409357078721</v>
      </c>
      <c r="K54" s="131">
        <v>201.99409357078721</v>
      </c>
      <c r="L54" s="131">
        <v>201.99409357078724</v>
      </c>
      <c r="M54" s="131">
        <v>201.99409357078721</v>
      </c>
      <c r="N54" s="131">
        <v>201.99409357078721</v>
      </c>
      <c r="O54" s="131">
        <v>201.99409357078721</v>
      </c>
      <c r="P54" s="131">
        <v>201.99409357078724</v>
      </c>
      <c r="Q54" s="131">
        <v>201.99409357078719</v>
      </c>
      <c r="R54" s="9">
        <v>207.78540771956821</v>
      </c>
      <c r="S54" s="175"/>
      <c r="T54" s="178"/>
      <c r="U54" s="177"/>
      <c r="V54" s="241"/>
      <c r="W54"/>
      <c r="X54" s="427"/>
      <c r="Y54" s="427"/>
      <c r="Z54" s="427"/>
      <c r="AA54" s="430"/>
    </row>
    <row r="55" spans="1:27" s="138" customFormat="1" ht="13.4" customHeight="1">
      <c r="A55" s="295"/>
      <c r="B55" s="296" t="s">
        <v>472</v>
      </c>
      <c r="C55" s="423"/>
      <c r="D55" s="425"/>
      <c r="E55" s="297" t="s">
        <v>441</v>
      </c>
      <c r="F55" s="303">
        <v>58915.80000000001</v>
      </c>
      <c r="G55" s="214">
        <v>31294.282500000005</v>
      </c>
      <c r="H55" s="214">
        <v>64649.287500000006</v>
      </c>
      <c r="I55" s="214">
        <v>48662.358504215896</v>
      </c>
      <c r="J55" s="130">
        <v>58726.224017101667</v>
      </c>
      <c r="K55" s="130">
        <v>56886.139809049251</v>
      </c>
      <c r="L55" s="130">
        <v>44020.055796833549</v>
      </c>
      <c r="M55" s="130">
        <v>51162.269715195362</v>
      </c>
      <c r="N55" s="130">
        <v>41836.50348228337</v>
      </c>
      <c r="O55" s="130">
        <v>61968.599044534589</v>
      </c>
      <c r="P55" s="130">
        <v>72022.417263205003</v>
      </c>
      <c r="Q55" s="130">
        <v>37856.578367321112</v>
      </c>
      <c r="R55" s="9">
        <v>628000.51599973976</v>
      </c>
      <c r="S55" s="175"/>
      <c r="T55" s="180" t="e">
        <f ca="1">SUM(OFFSET(#REF!,0,0,1,VLOOKUP($T$1,#REF!,2,0)))-SUM(OFFSET($F55,0,0,1,VLOOKUP($T$1,#REF!,2,0)))</f>
        <v>#REF!</v>
      </c>
      <c r="U55" s="179"/>
      <c r="V55" s="241" t="e">
        <f>+#REF!-'P1'!R55</f>
        <v>#REF!</v>
      </c>
      <c r="W55"/>
      <c r="X55" s="427"/>
      <c r="Y55" s="427"/>
      <c r="Z55" s="427"/>
      <c r="AA55" s="430"/>
    </row>
    <row r="56" spans="1:27" s="138" customFormat="1">
      <c r="A56" s="291"/>
      <c r="B56" s="292" t="s">
        <v>473</v>
      </c>
      <c r="C56" s="422" t="s">
        <v>84</v>
      </c>
      <c r="D56" s="424" t="s">
        <v>20</v>
      </c>
      <c r="E56" s="293" t="s">
        <v>7</v>
      </c>
      <c r="F56" s="301">
        <v>1022</v>
      </c>
      <c r="G56" s="212">
        <v>855</v>
      </c>
      <c r="H56" s="212">
        <v>1634</v>
      </c>
      <c r="I56" s="212">
        <v>963.63923605840614</v>
      </c>
      <c r="J56" s="132">
        <v>1162.92952885816</v>
      </c>
      <c r="K56" s="132">
        <v>704.0569702241562</v>
      </c>
      <c r="L56" s="132">
        <v>1743.4195235577843</v>
      </c>
      <c r="M56" s="132">
        <v>1013.1438758582503</v>
      </c>
      <c r="N56" s="132">
        <v>828.46983776032243</v>
      </c>
      <c r="O56" s="132">
        <v>1472.5642228223239</v>
      </c>
      <c r="P56" s="132">
        <v>1711.4738196155895</v>
      </c>
      <c r="Q56" s="132">
        <v>899.58856197674902</v>
      </c>
      <c r="R56" s="10">
        <v>14010.28557673174</v>
      </c>
      <c r="S56" s="175"/>
      <c r="T56" s="176" t="e">
        <f ca="1">SUM(OFFSET(#REF!,0,0,1,VLOOKUP($T$1,#REF!,2,0)))-SUM(OFFSET($F56,0,0,1,VLOOKUP($T$1,#REF!,2,0)))</f>
        <v>#REF!</v>
      </c>
      <c r="U56" s="179"/>
      <c r="V56" s="240" t="e">
        <f>+#REF!-'P1'!R56</f>
        <v>#REF!</v>
      </c>
      <c r="W56"/>
      <c r="X56" s="426" t="e">
        <f ca="1">+(OFFSET(#REF!,-1,VLOOKUP($T$1,#REF!,2,0)-1,1,1)-OFFSET('P1'!$F56,0,VLOOKUP($T$1,#REF!,2,0)-1,1,1))*OFFSET('P1'!$F57,0,VLOOKUP($T$1,#REF!,2,0)-1,1,1)</f>
        <v>#REF!</v>
      </c>
      <c r="Y56" s="426" t="e">
        <f ca="1">+OFFSET(#REF!,0,VLOOKUP($T$1,#REF!,2,0)-1,1,1)*(+OFFSET(#REF!,0,VLOOKUP($T$1,#REF!,2,0)-1,1,1)-OFFSET('P1'!$F57,0,VLOOKUP($T$1,#REF!,2,0)-1,1,1))</f>
        <v>#REF!</v>
      </c>
      <c r="Z56" s="428" t="e">
        <f ca="1">+Y56+X56</f>
        <v>#REF!</v>
      </c>
      <c r="AA56" s="429"/>
    </row>
    <row r="57" spans="1:27" s="138" customFormat="1" ht="13.4" customHeight="1">
      <c r="A57" s="295"/>
      <c r="B57" s="296" t="s">
        <v>473</v>
      </c>
      <c r="C57" s="423"/>
      <c r="D57" s="425"/>
      <c r="E57" s="297" t="s">
        <v>440</v>
      </c>
      <c r="F57" s="302">
        <v>221.33232876712327</v>
      </c>
      <c r="G57" s="213">
        <v>230.86048245614035</v>
      </c>
      <c r="H57" s="213">
        <v>225.26605722154218</v>
      </c>
      <c r="I57" s="213">
        <v>203.37292886628131</v>
      </c>
      <c r="J57" s="131">
        <v>203.37292886628131</v>
      </c>
      <c r="K57" s="131">
        <v>203.37292886628128</v>
      </c>
      <c r="L57" s="131">
        <v>203.37292886628134</v>
      </c>
      <c r="M57" s="131">
        <v>203.37292886628131</v>
      </c>
      <c r="N57" s="131">
        <v>203.37292886628131</v>
      </c>
      <c r="O57" s="131">
        <v>203.37292886628128</v>
      </c>
      <c r="P57" s="131">
        <v>203.37292886628131</v>
      </c>
      <c r="Q57" s="131">
        <v>203.37292886628128</v>
      </c>
      <c r="R57" s="9">
        <v>208.91383924425489</v>
      </c>
      <c r="S57" s="175"/>
      <c r="T57" s="178"/>
      <c r="U57" s="177"/>
      <c r="V57" s="241"/>
      <c r="W57"/>
      <c r="X57" s="427"/>
      <c r="Y57" s="427"/>
      <c r="Z57" s="427"/>
      <c r="AA57" s="430"/>
    </row>
    <row r="58" spans="1:27" s="138" customFormat="1" ht="13.4" customHeight="1">
      <c r="A58" s="295"/>
      <c r="B58" s="296" t="s">
        <v>473</v>
      </c>
      <c r="C58" s="423"/>
      <c r="D58" s="425"/>
      <c r="E58" s="297" t="s">
        <v>441</v>
      </c>
      <c r="F58" s="303">
        <v>226201.63999999998</v>
      </c>
      <c r="G58" s="214">
        <v>197385.71249999999</v>
      </c>
      <c r="H58" s="214">
        <v>368084.73749999993</v>
      </c>
      <c r="I58" s="214">
        <v>195978.13380766389</v>
      </c>
      <c r="J58" s="130">
        <v>236508.38434896863</v>
      </c>
      <c r="K58" s="130">
        <v>143186.12812320684</v>
      </c>
      <c r="L58" s="130">
        <v>354564.33474860335</v>
      </c>
      <c r="M58" s="130">
        <v>206046.03739622849</v>
      </c>
      <c r="N58" s="130">
        <v>168488.33738268967</v>
      </c>
      <c r="O58" s="130">
        <v>299479.69893907529</v>
      </c>
      <c r="P58" s="130">
        <v>348067.44337318407</v>
      </c>
      <c r="Q58" s="130">
        <v>182951.96062381766</v>
      </c>
      <c r="R58" s="9">
        <v>2926942.5487434375</v>
      </c>
      <c r="S58" s="175"/>
      <c r="T58" s="180" t="e">
        <f ca="1">SUM(OFFSET(#REF!,0,0,1,VLOOKUP($T$1,#REF!,2,0)))-SUM(OFFSET($F58,0,0,1,VLOOKUP($T$1,#REF!,2,0)))</f>
        <v>#REF!</v>
      </c>
      <c r="U58" s="179"/>
      <c r="V58" s="241" t="e">
        <f>+#REF!-'P1'!R58</f>
        <v>#REF!</v>
      </c>
      <c r="W58"/>
      <c r="X58" s="427"/>
      <c r="Y58" s="427"/>
      <c r="Z58" s="427"/>
      <c r="AA58" s="430"/>
    </row>
    <row r="59" spans="1:27" s="138" customFormat="1">
      <c r="A59" s="291"/>
      <c r="B59" s="292" t="s">
        <v>451</v>
      </c>
      <c r="C59" s="422" t="s">
        <v>197</v>
      </c>
      <c r="D59" s="424" t="s">
        <v>58</v>
      </c>
      <c r="E59" s="293" t="s">
        <v>7</v>
      </c>
      <c r="F59" s="301">
        <v>0</v>
      </c>
      <c r="G59" s="212">
        <v>0</v>
      </c>
      <c r="H59" s="212">
        <v>0</v>
      </c>
      <c r="I59" s="212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29">
        <v>0</v>
      </c>
      <c r="S59" s="175"/>
      <c r="T59" s="176" t="e">
        <f ca="1">SUM(OFFSET(#REF!,0,0,1,VLOOKUP($T$1,#REF!,2,0)))-SUM(OFFSET($F59,0,0,1,VLOOKUP($T$1,#REF!,2,0)))</f>
        <v>#REF!</v>
      </c>
      <c r="U59" s="179"/>
      <c r="V59" s="240" t="e">
        <f>+#REF!-'P1'!R59</f>
        <v>#REF!</v>
      </c>
      <c r="W59"/>
      <c r="X59" s="426" t="e">
        <f ca="1">+(OFFSET(#REF!,-1,VLOOKUP($T$1,#REF!,2,0)-1,1,1)-OFFSET('P1'!$F59,0,VLOOKUP($T$1,#REF!,2,0)-1,1,1))*OFFSET('P1'!$F60,0,VLOOKUP($T$1,#REF!,2,0)-1,1,1)</f>
        <v>#REF!</v>
      </c>
      <c r="Y59" s="426" t="e">
        <f ca="1">+OFFSET(#REF!,0,VLOOKUP($T$1,#REF!,2,0)-1,1,1)*(+OFFSET(#REF!,0,VLOOKUP($T$1,#REF!,2,0)-1,1,1)-OFFSET('P1'!$F60,0,VLOOKUP($T$1,#REF!,2,0)-1,1,1))</f>
        <v>#REF!</v>
      </c>
      <c r="Z59" s="428" t="e">
        <f ca="1">+Y59+X59</f>
        <v>#REF!</v>
      </c>
      <c r="AA59" s="429"/>
    </row>
    <row r="60" spans="1:27" s="138" customFormat="1" ht="13.4" customHeight="1">
      <c r="A60" s="295"/>
      <c r="B60" s="296" t="s">
        <v>451</v>
      </c>
      <c r="C60" s="423"/>
      <c r="D60" s="425"/>
      <c r="E60" s="297" t="s">
        <v>440</v>
      </c>
      <c r="F60" s="310">
        <v>0</v>
      </c>
      <c r="G60" s="221">
        <v>0</v>
      </c>
      <c r="H60" s="221">
        <v>0</v>
      </c>
      <c r="I60" s="221">
        <v>0</v>
      </c>
      <c r="J60" s="222">
        <v>0</v>
      </c>
      <c r="K60" s="222">
        <v>0</v>
      </c>
      <c r="L60" s="222">
        <v>0</v>
      </c>
      <c r="M60" s="222">
        <v>0</v>
      </c>
      <c r="N60" s="222">
        <v>0</v>
      </c>
      <c r="O60" s="222">
        <v>0</v>
      </c>
      <c r="P60" s="222">
        <v>0</v>
      </c>
      <c r="Q60" s="222">
        <v>0</v>
      </c>
      <c r="R60" s="223">
        <v>0</v>
      </c>
      <c r="S60" s="175"/>
      <c r="T60" s="178"/>
      <c r="U60" s="177"/>
      <c r="V60" s="241"/>
      <c r="W60"/>
      <c r="X60" s="427"/>
      <c r="Y60" s="427"/>
      <c r="Z60" s="427"/>
      <c r="AA60" s="430"/>
    </row>
    <row r="61" spans="1:27" s="138" customFormat="1" ht="13.4" customHeight="1">
      <c r="A61" s="295"/>
      <c r="B61" s="296" t="s">
        <v>451</v>
      </c>
      <c r="C61" s="423"/>
      <c r="D61" s="425"/>
      <c r="E61" s="297" t="s">
        <v>441</v>
      </c>
      <c r="F61" s="310">
        <v>0</v>
      </c>
      <c r="G61" s="221">
        <v>0</v>
      </c>
      <c r="H61" s="221">
        <v>0</v>
      </c>
      <c r="I61" s="221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0</v>
      </c>
      <c r="P61" s="222">
        <v>0</v>
      </c>
      <c r="Q61" s="222">
        <v>0</v>
      </c>
      <c r="R61" s="223">
        <v>0</v>
      </c>
      <c r="S61" s="175"/>
      <c r="T61" s="180" t="e">
        <f ca="1">SUM(OFFSET(#REF!,0,0,1,VLOOKUP($T$1,#REF!,2,0)))-SUM(OFFSET($F61,0,0,1,VLOOKUP($T$1,#REF!,2,0)))</f>
        <v>#REF!</v>
      </c>
      <c r="U61" s="179"/>
      <c r="V61" s="241" t="e">
        <f>+#REF!-'P1'!R61</f>
        <v>#REF!</v>
      </c>
      <c r="W61"/>
      <c r="X61" s="427"/>
      <c r="Y61" s="427"/>
      <c r="Z61" s="427"/>
      <c r="AA61" s="430"/>
    </row>
    <row r="62" spans="1:27" s="138" customFormat="1">
      <c r="A62" s="291"/>
      <c r="B62" s="292" t="s">
        <v>474</v>
      </c>
      <c r="C62" s="422" t="s">
        <v>174</v>
      </c>
      <c r="D62" s="424" t="s">
        <v>205</v>
      </c>
      <c r="E62" s="293" t="s">
        <v>7</v>
      </c>
      <c r="F62" s="301">
        <v>197</v>
      </c>
      <c r="G62" s="212">
        <v>152</v>
      </c>
      <c r="H62" s="212">
        <v>212</v>
      </c>
      <c r="I62" s="212">
        <v>192.72784721168119</v>
      </c>
      <c r="J62" s="132">
        <v>232.58590577163201</v>
      </c>
      <c r="K62" s="132">
        <v>140.81139404483122</v>
      </c>
      <c r="L62" s="132">
        <v>174.34195235577843</v>
      </c>
      <c r="M62" s="132">
        <v>202.62877517165006</v>
      </c>
      <c r="N62" s="132">
        <v>165.69396755206446</v>
      </c>
      <c r="O62" s="132">
        <v>245.42737047038727</v>
      </c>
      <c r="P62" s="132">
        <v>285.24563660259821</v>
      </c>
      <c r="Q62" s="132">
        <v>149.93142699612483</v>
      </c>
      <c r="R62" s="10">
        <v>2350.3942761767476</v>
      </c>
      <c r="S62" s="175"/>
      <c r="T62" s="176" t="e">
        <f ca="1">SUM(OFFSET(#REF!,0,0,1,VLOOKUP($T$1,#REF!,2,0)))-SUM(OFFSET($F62,0,0,1,VLOOKUP($T$1,#REF!,2,0)))</f>
        <v>#REF!</v>
      </c>
      <c r="U62" s="179"/>
      <c r="V62" s="240" t="e">
        <f>+#REF!-'P1'!R62</f>
        <v>#REF!</v>
      </c>
      <c r="W62"/>
      <c r="X62" s="426" t="e">
        <f ca="1">+(OFFSET(#REF!,-1,VLOOKUP($T$1,#REF!,2,0)-1,1,1)-OFFSET('P1'!$F62,0,VLOOKUP($T$1,#REF!,2,0)-1,1,1))*OFFSET('P1'!$F63,0,VLOOKUP($T$1,#REF!,2,0)-1,1,1)</f>
        <v>#REF!</v>
      </c>
      <c r="Y62" s="426" t="e">
        <f ca="1">+OFFSET(#REF!,0,VLOOKUP($T$1,#REF!,2,0)-1,1,1)*(+OFFSET(#REF!,0,VLOOKUP($T$1,#REF!,2,0)-1,1,1)-OFFSET('P1'!$F63,0,VLOOKUP($T$1,#REF!,2,0)-1,1,1))</f>
        <v>#REF!</v>
      </c>
      <c r="Z62" s="428" t="e">
        <f ca="1">+Y62+X62</f>
        <v>#REF!</v>
      </c>
      <c r="AA62" s="429"/>
    </row>
    <row r="63" spans="1:27" s="138" customFormat="1" ht="13.4" customHeight="1">
      <c r="A63" s="295"/>
      <c r="B63" s="296" t="s">
        <v>474</v>
      </c>
      <c r="C63" s="423"/>
      <c r="D63" s="425"/>
      <c r="E63" s="297" t="s">
        <v>440</v>
      </c>
      <c r="F63" s="302">
        <v>240.29456852791878</v>
      </c>
      <c r="G63" s="213">
        <v>244.94374999999999</v>
      </c>
      <c r="H63" s="213">
        <v>243.01014150943391</v>
      </c>
      <c r="I63" s="213">
        <v>234.49074173619985</v>
      </c>
      <c r="J63" s="131">
        <v>234.49074173619985</v>
      </c>
      <c r="K63" s="131">
        <v>234.49074173619985</v>
      </c>
      <c r="L63" s="131">
        <v>234.49074173619985</v>
      </c>
      <c r="M63" s="131">
        <v>234.49074173619982</v>
      </c>
      <c r="N63" s="131">
        <v>234.49074173619985</v>
      </c>
      <c r="O63" s="131">
        <v>234.49074173619985</v>
      </c>
      <c r="P63" s="131">
        <v>234.49074173619988</v>
      </c>
      <c r="Q63" s="131">
        <v>234.49074173619982</v>
      </c>
      <c r="R63" s="9">
        <v>236.42161943275983</v>
      </c>
      <c r="S63" s="175"/>
      <c r="T63" s="178"/>
      <c r="U63" s="177"/>
      <c r="V63" s="241"/>
      <c r="W63"/>
      <c r="X63" s="427"/>
      <c r="Y63" s="427"/>
      <c r="Z63" s="427"/>
      <c r="AA63" s="430"/>
    </row>
    <row r="64" spans="1:27" s="138" customFormat="1" ht="13.4" customHeight="1">
      <c r="A64" s="295"/>
      <c r="B64" s="296" t="s">
        <v>474</v>
      </c>
      <c r="C64" s="423"/>
      <c r="D64" s="425"/>
      <c r="E64" s="297" t="s">
        <v>441</v>
      </c>
      <c r="F64" s="303">
        <v>47338.03</v>
      </c>
      <c r="G64" s="214">
        <v>37231.449999999997</v>
      </c>
      <c r="H64" s="214">
        <v>51518.149999999987</v>
      </c>
      <c r="I64" s="214">
        <v>45192.895845888117</v>
      </c>
      <c r="J64" s="130">
        <v>54539.241561775874</v>
      </c>
      <c r="K64" s="130">
        <v>33018.968234480788</v>
      </c>
      <c r="L64" s="130">
        <v>40881.573723643698</v>
      </c>
      <c r="M64" s="130">
        <v>47514.571787097892</v>
      </c>
      <c r="N64" s="130">
        <v>38853.701352497425</v>
      </c>
      <c r="O64" s="130">
        <v>57550.446143966226</v>
      </c>
      <c r="P64" s="130">
        <v>66887.460903957777</v>
      </c>
      <c r="Q64" s="130">
        <v>35157.531525888204</v>
      </c>
      <c r="R64" s="9">
        <v>555684.02107919601</v>
      </c>
      <c r="S64" s="175"/>
      <c r="T64" s="180" t="e">
        <f ca="1">SUM(OFFSET(#REF!,0,0,1,VLOOKUP($T$1,#REF!,2,0)))-SUM(OFFSET($F64,0,0,1,VLOOKUP($T$1,#REF!,2,0)))</f>
        <v>#REF!</v>
      </c>
      <c r="U64" s="179"/>
      <c r="V64" s="241" t="e">
        <f>+#REF!-'P1'!R64</f>
        <v>#REF!</v>
      </c>
      <c r="W64"/>
      <c r="X64" s="427"/>
      <c r="Y64" s="427"/>
      <c r="Z64" s="427"/>
      <c r="AA64" s="430"/>
    </row>
    <row r="65" spans="1:27" s="138" customFormat="1">
      <c r="A65" s="291"/>
      <c r="B65" s="292" t="s">
        <v>475</v>
      </c>
      <c r="C65" s="422" t="s">
        <v>175</v>
      </c>
      <c r="D65" s="424" t="s">
        <v>162</v>
      </c>
      <c r="E65" s="293" t="s">
        <v>7</v>
      </c>
      <c r="F65" s="301">
        <v>178</v>
      </c>
      <c r="G65" s="212">
        <v>122</v>
      </c>
      <c r="H65" s="212">
        <v>185</v>
      </c>
      <c r="I65" s="212">
        <v>144.54588540876091</v>
      </c>
      <c r="J65" s="132">
        <v>174.43942932872403</v>
      </c>
      <c r="K65" s="132">
        <v>105.60854553362343</v>
      </c>
      <c r="L65" s="132">
        <v>130.75646426683383</v>
      </c>
      <c r="M65" s="132">
        <v>151.97158137873754</v>
      </c>
      <c r="N65" s="132">
        <v>124.27047566404836</v>
      </c>
      <c r="O65" s="132">
        <v>184.07052785279049</v>
      </c>
      <c r="P65" s="132">
        <v>213.93422745194869</v>
      </c>
      <c r="Q65" s="132">
        <v>112.44857024709363</v>
      </c>
      <c r="R65" s="10">
        <v>1827.0457071325607</v>
      </c>
      <c r="S65" s="175"/>
      <c r="T65" s="176" t="e">
        <f ca="1">SUM(OFFSET(#REF!,0,0,1,VLOOKUP($T$1,#REF!,2,0)))-SUM(OFFSET($F65,0,0,1,VLOOKUP($T$1,#REF!,2,0)))</f>
        <v>#REF!</v>
      </c>
      <c r="U65" s="179"/>
      <c r="V65" s="240" t="e">
        <f>+#REF!-'P1'!R65</f>
        <v>#REF!</v>
      </c>
      <c r="W65"/>
      <c r="X65" s="426" t="e">
        <f ca="1">+(OFFSET(#REF!,-1,VLOOKUP($T$1,#REF!,2,0)-1,1,1)-OFFSET('P1'!$F65,0,VLOOKUP($T$1,#REF!,2,0)-1,1,1))*OFFSET('P1'!$F66,0,VLOOKUP($T$1,#REF!,2,0)-1,1,1)</f>
        <v>#REF!</v>
      </c>
      <c r="Y65" s="426" t="e">
        <f ca="1">+OFFSET(#REF!,0,VLOOKUP($T$1,#REF!,2,0)-1,1,1)*(+OFFSET(#REF!,0,VLOOKUP($T$1,#REF!,2,0)-1,1,1)-OFFSET('P1'!$F66,0,VLOOKUP($T$1,#REF!,2,0)-1,1,1))</f>
        <v>#REF!</v>
      </c>
      <c r="Z65" s="428" t="e">
        <f ca="1">+Y65+X65</f>
        <v>#REF!</v>
      </c>
      <c r="AA65" s="429"/>
    </row>
    <row r="66" spans="1:27" s="138" customFormat="1" ht="13.4" customHeight="1">
      <c r="A66" s="295"/>
      <c r="B66" s="296" t="s">
        <v>475</v>
      </c>
      <c r="C66" s="423"/>
      <c r="D66" s="425"/>
      <c r="E66" s="297" t="s">
        <v>440</v>
      </c>
      <c r="F66" s="302">
        <v>240.27741573033711</v>
      </c>
      <c r="G66" s="213">
        <v>238.01581967213116</v>
      </c>
      <c r="H66" s="213">
        <v>244.60308108108109</v>
      </c>
      <c r="I66" s="213">
        <v>240.51702710183687</v>
      </c>
      <c r="J66" s="131">
        <v>240.51702710183682</v>
      </c>
      <c r="K66" s="131">
        <v>240.51702710183687</v>
      </c>
      <c r="L66" s="131">
        <v>240.51702710183685</v>
      </c>
      <c r="M66" s="131">
        <v>240.51702710183687</v>
      </c>
      <c r="N66" s="131">
        <v>240.51702710183685</v>
      </c>
      <c r="O66" s="131">
        <v>240.51702710183682</v>
      </c>
      <c r="P66" s="131">
        <v>240.51702710183687</v>
      </c>
      <c r="Q66" s="131">
        <v>240.51702710183685</v>
      </c>
      <c r="R66" s="9">
        <v>240.7404051235338</v>
      </c>
      <c r="S66" s="175"/>
      <c r="T66" s="178"/>
      <c r="U66" s="177"/>
      <c r="V66" s="241"/>
      <c r="W66"/>
      <c r="X66" s="427"/>
      <c r="Y66" s="427"/>
      <c r="Z66" s="427"/>
      <c r="AA66" s="430"/>
    </row>
    <row r="67" spans="1:27" s="138" customFormat="1" ht="13.4" customHeight="1">
      <c r="A67" s="295"/>
      <c r="B67" s="296" t="s">
        <v>475</v>
      </c>
      <c r="C67" s="423"/>
      <c r="D67" s="425"/>
      <c r="E67" s="297" t="s">
        <v>441</v>
      </c>
      <c r="F67" s="303">
        <v>42769.380000000005</v>
      </c>
      <c r="G67" s="214">
        <v>29037.93</v>
      </c>
      <c r="H67" s="214">
        <v>45251.57</v>
      </c>
      <c r="I67" s="214">
        <v>34765.746638317956</v>
      </c>
      <c r="J67" s="130">
        <v>41955.652951485667</v>
      </c>
      <c r="K67" s="130">
        <v>25400.653408296079</v>
      </c>
      <c r="L67" s="130">
        <v>31449.156059806435</v>
      </c>
      <c r="M67" s="130">
        <v>36551.752957178825</v>
      </c>
      <c r="N67" s="130">
        <v>29889.165363248077</v>
      </c>
      <c r="O67" s="130">
        <v>44272.096136219021</v>
      </c>
      <c r="P67" s="130">
        <v>51454.824382070874</v>
      </c>
      <c r="Q67" s="130">
        <v>27045.795817683022</v>
      </c>
      <c r="R67" s="9">
        <v>439843.72371430596</v>
      </c>
      <c r="S67" s="175"/>
      <c r="T67" s="180" t="e">
        <f ca="1">SUM(OFFSET(#REF!,0,0,1,VLOOKUP($T$1,#REF!,2,0)))-SUM(OFFSET($F67,0,0,1,VLOOKUP($T$1,#REF!,2,0)))</f>
        <v>#REF!</v>
      </c>
      <c r="U67" s="179"/>
      <c r="V67" s="241" t="e">
        <f>+#REF!-'P1'!R67</f>
        <v>#REF!</v>
      </c>
      <c r="W67"/>
      <c r="X67" s="427"/>
      <c r="Y67" s="427"/>
      <c r="Z67" s="427"/>
      <c r="AA67" s="430"/>
    </row>
    <row r="68" spans="1:27" s="138" customFormat="1" ht="12.75" customHeight="1">
      <c r="A68" s="291"/>
      <c r="B68" s="292" t="s">
        <v>476</v>
      </c>
      <c r="C68" s="422" t="s">
        <v>198</v>
      </c>
      <c r="D68" s="424" t="s">
        <v>14</v>
      </c>
      <c r="E68" s="293" t="s">
        <v>7</v>
      </c>
      <c r="F68" s="301">
        <v>201</v>
      </c>
      <c r="G68" s="212">
        <v>109</v>
      </c>
      <c r="H68" s="212">
        <v>355</v>
      </c>
      <c r="I68" s="212">
        <v>173.45506249051309</v>
      </c>
      <c r="J68" s="132">
        <v>209.32731519446881</v>
      </c>
      <c r="K68" s="132">
        <v>126.73025464034811</v>
      </c>
      <c r="L68" s="132">
        <v>156.90775712020059</v>
      </c>
      <c r="M68" s="132">
        <v>182.36589765448505</v>
      </c>
      <c r="N68" s="132">
        <v>149.12457079685802</v>
      </c>
      <c r="O68" s="132">
        <v>220.88463342334856</v>
      </c>
      <c r="P68" s="132">
        <v>256.72107294233842</v>
      </c>
      <c r="Q68" s="132">
        <v>134.93828429651234</v>
      </c>
      <c r="R68" s="10">
        <v>2275.4548485590731</v>
      </c>
      <c r="S68" s="175"/>
      <c r="T68" s="176" t="e">
        <f ca="1">SUM(OFFSET(#REF!,0,0,1,VLOOKUP($T$1,#REF!,2,0)))-SUM(OFFSET($F68,0,0,1,VLOOKUP($T$1,#REF!,2,0)))</f>
        <v>#REF!</v>
      </c>
      <c r="U68" s="179"/>
      <c r="V68" s="240" t="e">
        <f>+#REF!-'P1'!R68</f>
        <v>#REF!</v>
      </c>
      <c r="W68"/>
      <c r="X68" s="426" t="e">
        <f ca="1">+(OFFSET(#REF!,-1,VLOOKUP($T$1,#REF!,2,0)-1,1,1)-OFFSET('P1'!$F68,0,VLOOKUP($T$1,#REF!,2,0)-1,1,1))*OFFSET('P1'!$F69,0,VLOOKUP($T$1,#REF!,2,0)-1,1,1)</f>
        <v>#REF!</v>
      </c>
      <c r="Y68" s="426" t="e">
        <f ca="1">+OFFSET(#REF!,0,VLOOKUP($T$1,#REF!,2,0)-1,1,1)*(+OFFSET(#REF!,0,VLOOKUP($T$1,#REF!,2,0)-1,1,1)-OFFSET('P1'!$F69,0,VLOOKUP($T$1,#REF!,2,0)-1,1,1))</f>
        <v>#REF!</v>
      </c>
      <c r="Z68" s="428" t="e">
        <f ca="1">+Y68+X68</f>
        <v>#REF!</v>
      </c>
      <c r="AA68" s="429"/>
    </row>
    <row r="69" spans="1:27" s="138" customFormat="1" ht="13.4" customHeight="1">
      <c r="A69" s="295"/>
      <c r="B69" s="296" t="s">
        <v>476</v>
      </c>
      <c r="C69" s="423"/>
      <c r="D69" s="425"/>
      <c r="E69" s="297" t="s">
        <v>440</v>
      </c>
      <c r="F69" s="302">
        <v>177.93109452736314</v>
      </c>
      <c r="G69" s="213">
        <v>181.9230275229358</v>
      </c>
      <c r="H69" s="213">
        <v>183.95546478873237</v>
      </c>
      <c r="I69" s="213">
        <v>171.19230034301782</v>
      </c>
      <c r="J69" s="131">
        <v>171.19230034301782</v>
      </c>
      <c r="K69" s="131">
        <v>171.19230034301782</v>
      </c>
      <c r="L69" s="131">
        <v>171.19230034301782</v>
      </c>
      <c r="M69" s="131">
        <v>171.19230034301779</v>
      </c>
      <c r="N69" s="131">
        <v>171.19230034301782</v>
      </c>
      <c r="O69" s="131">
        <v>171.19230034301782</v>
      </c>
      <c r="P69" s="131">
        <v>171.19230034301779</v>
      </c>
      <c r="Q69" s="131">
        <v>171.19230034301782</v>
      </c>
      <c r="R69" s="9">
        <v>174.29281023727509</v>
      </c>
      <c r="S69" s="175"/>
      <c r="T69" s="178"/>
      <c r="U69" s="177"/>
      <c r="V69" s="241"/>
      <c r="W69"/>
      <c r="X69" s="427"/>
      <c r="Y69" s="427"/>
      <c r="Z69" s="427"/>
      <c r="AA69" s="430"/>
    </row>
    <row r="70" spans="1:27" s="138" customFormat="1" ht="13.4" customHeight="1">
      <c r="A70" s="295"/>
      <c r="B70" s="296" t="s">
        <v>476</v>
      </c>
      <c r="C70" s="423"/>
      <c r="D70" s="425"/>
      <c r="E70" s="297" t="s">
        <v>441</v>
      </c>
      <c r="F70" s="303">
        <v>35764.149999999994</v>
      </c>
      <c r="G70" s="214">
        <v>19829.61</v>
      </c>
      <c r="H70" s="214">
        <v>65304.189999999995</v>
      </c>
      <c r="I70" s="214">
        <v>29694.171153892839</v>
      </c>
      <c r="J70" s="130">
        <v>35835.22461276906</v>
      </c>
      <c r="K70" s="130">
        <v>21695.243814937599</v>
      </c>
      <c r="L70" s="130">
        <v>26861.39988307067</v>
      </c>
      <c r="M70" s="130">
        <v>31219.637523590649</v>
      </c>
      <c r="N70" s="130">
        <v>25528.978312379342</v>
      </c>
      <c r="O70" s="130">
        <v>37813.748506167278</v>
      </c>
      <c r="P70" s="130">
        <v>43948.671023526578</v>
      </c>
      <c r="Q70" s="130">
        <v>23100.395293060064</v>
      </c>
      <c r="R70" s="9">
        <v>396595.42012339405</v>
      </c>
      <c r="S70" s="175"/>
      <c r="T70" s="180" t="e">
        <f ca="1">SUM(OFFSET(#REF!,0,0,1,VLOOKUP($T$1,#REF!,2,0)))-SUM(OFFSET($F70,0,0,1,VLOOKUP($T$1,#REF!,2,0)))</f>
        <v>#REF!</v>
      </c>
      <c r="U70" s="179"/>
      <c r="V70" s="241" t="e">
        <f>+#REF!-'P1'!R70</f>
        <v>#REF!</v>
      </c>
      <c r="W70"/>
      <c r="X70" s="427"/>
      <c r="Y70" s="427"/>
      <c r="Z70" s="427"/>
      <c r="AA70" s="430"/>
    </row>
    <row r="71" spans="1:27" s="138" customFormat="1">
      <c r="A71" s="291"/>
      <c r="B71" s="292" t="s">
        <v>477</v>
      </c>
      <c r="C71" s="422" t="s">
        <v>196</v>
      </c>
      <c r="D71" s="424" t="s">
        <v>58</v>
      </c>
      <c r="E71" s="293" t="s">
        <v>7</v>
      </c>
      <c r="F71" s="301">
        <v>0</v>
      </c>
      <c r="G71" s="212">
        <v>-23</v>
      </c>
      <c r="H71" s="212">
        <v>-4</v>
      </c>
      <c r="I71" s="21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0">
        <v>-27</v>
      </c>
      <c r="S71" s="175"/>
      <c r="T71" s="176" t="e">
        <f ca="1">SUM(OFFSET(#REF!,0,0,1,VLOOKUP($T$1,#REF!,2,0)))-SUM(OFFSET($F71,0,0,1,VLOOKUP($T$1,#REF!,2,0)))</f>
        <v>#REF!</v>
      </c>
      <c r="U71" s="179"/>
      <c r="V71" s="240" t="e">
        <f>+#REF!-'P1'!R71</f>
        <v>#REF!</v>
      </c>
      <c r="W71"/>
      <c r="X71" s="426" t="e">
        <f ca="1">+(OFFSET(#REF!,-1,VLOOKUP($T$1,#REF!,2,0)-1,1,1)-OFFSET('P1'!$F71,0,VLOOKUP($T$1,#REF!,2,0)-1,1,1))*OFFSET('P1'!$F72,0,VLOOKUP($T$1,#REF!,2,0)-1,1,1)</f>
        <v>#REF!</v>
      </c>
      <c r="Y71" s="426" t="e">
        <f ca="1">+OFFSET(#REF!,0,VLOOKUP($T$1,#REF!,2,0)-1,1,1)*(+OFFSET(#REF!,0,VLOOKUP($T$1,#REF!,2,0)-1,1,1)-OFFSET('P1'!$F72,0,VLOOKUP($T$1,#REF!,2,0)-1,1,1))</f>
        <v>#REF!</v>
      </c>
      <c r="Z71" s="428" t="e">
        <f ca="1">+Y71+X71</f>
        <v>#REF!</v>
      </c>
      <c r="AA71" s="429"/>
    </row>
    <row r="72" spans="1:27" s="138" customFormat="1" ht="13.4" customHeight="1">
      <c r="A72" s="295"/>
      <c r="B72" s="296" t="s">
        <v>477</v>
      </c>
      <c r="C72" s="423"/>
      <c r="D72" s="425"/>
      <c r="E72" s="297" t="s">
        <v>440</v>
      </c>
      <c r="F72" s="302">
        <v>0</v>
      </c>
      <c r="G72" s="213">
        <v>175.73391304347825</v>
      </c>
      <c r="H72" s="213">
        <v>175.73500000000001</v>
      </c>
      <c r="I72" s="213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  <c r="R72" s="9">
        <v>175.73407407407407</v>
      </c>
      <c r="S72" s="175"/>
      <c r="T72" s="178"/>
      <c r="U72" s="177"/>
      <c r="V72" s="241"/>
      <c r="W72"/>
      <c r="X72" s="427"/>
      <c r="Y72" s="427"/>
      <c r="Z72" s="427"/>
      <c r="AA72" s="430"/>
    </row>
    <row r="73" spans="1:27" s="138" customFormat="1" ht="13.4" customHeight="1">
      <c r="A73" s="295"/>
      <c r="B73" s="296" t="s">
        <v>477</v>
      </c>
      <c r="C73" s="423"/>
      <c r="D73" s="425"/>
      <c r="E73" s="297" t="s">
        <v>441</v>
      </c>
      <c r="F73" s="303">
        <v>0</v>
      </c>
      <c r="G73" s="214">
        <v>-4041.88</v>
      </c>
      <c r="H73" s="214">
        <v>-702.94</v>
      </c>
      <c r="I73" s="214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9">
        <v>-4744.82</v>
      </c>
      <c r="S73" s="175"/>
      <c r="T73" s="180" t="e">
        <f ca="1">SUM(OFFSET(#REF!,0,0,1,VLOOKUP($T$1,#REF!,2,0)))-SUM(OFFSET($F73,0,0,1,VLOOKUP($T$1,#REF!,2,0)))</f>
        <v>#REF!</v>
      </c>
      <c r="U73" s="179"/>
      <c r="V73" s="241" t="e">
        <f>+#REF!-'P1'!R73</f>
        <v>#REF!</v>
      </c>
      <c r="W73"/>
      <c r="X73" s="427"/>
      <c r="Y73" s="427"/>
      <c r="Z73" s="427"/>
      <c r="AA73" s="430"/>
    </row>
    <row r="74" spans="1:27" s="138" customFormat="1" ht="12.75" customHeight="1">
      <c r="A74" s="291"/>
      <c r="B74" s="292" t="s">
        <v>478</v>
      </c>
      <c r="C74" s="422" t="s">
        <v>52</v>
      </c>
      <c r="D74" s="424" t="s">
        <v>20</v>
      </c>
      <c r="E74" s="293" t="s">
        <v>7</v>
      </c>
      <c r="F74" s="301">
        <v>0</v>
      </c>
      <c r="G74" s="212">
        <v>-2</v>
      </c>
      <c r="H74" s="212">
        <v>-35</v>
      </c>
      <c r="I74" s="21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0">
        <v>-37</v>
      </c>
      <c r="S74" s="175"/>
      <c r="T74" s="176" t="e">
        <f ca="1">SUM(OFFSET(#REF!,0,0,1,VLOOKUP($T$1,#REF!,2,0)))-SUM(OFFSET($F74,0,0,1,VLOOKUP($T$1,#REF!,2,0)))</f>
        <v>#REF!</v>
      </c>
      <c r="U74" s="179"/>
      <c r="V74" s="240" t="e">
        <f>+#REF!-'P1'!R74</f>
        <v>#REF!</v>
      </c>
      <c r="W74"/>
      <c r="X74" s="426" t="e">
        <f ca="1">+(OFFSET(#REF!,-1,VLOOKUP($T$1,#REF!,2,0)-1,1,1)-OFFSET('P1'!$F74,0,VLOOKUP($T$1,#REF!,2,0)-1,1,1))*OFFSET('P1'!$F75,0,VLOOKUP($T$1,#REF!,2,0)-1,1,1)</f>
        <v>#REF!</v>
      </c>
      <c r="Y74" s="426" t="e">
        <f ca="1">+OFFSET(#REF!,0,VLOOKUP($T$1,#REF!,2,0)-1,1,1)*(+OFFSET(#REF!,0,VLOOKUP($T$1,#REF!,2,0)-1,1,1)-OFFSET('P1'!$F75,0,VLOOKUP($T$1,#REF!,2,0)-1,1,1))</f>
        <v>#REF!</v>
      </c>
      <c r="Z74" s="428" t="e">
        <f ca="1">+Y74+X74</f>
        <v>#REF!</v>
      </c>
      <c r="AA74" s="429"/>
    </row>
    <row r="75" spans="1:27" s="138" customFormat="1" ht="13.4" customHeight="1">
      <c r="A75" s="295"/>
      <c r="B75" s="296" t="s">
        <v>478</v>
      </c>
      <c r="C75" s="423"/>
      <c r="D75" s="425"/>
      <c r="E75" s="297" t="s">
        <v>440</v>
      </c>
      <c r="F75" s="302">
        <v>0</v>
      </c>
      <c r="G75" s="213">
        <v>133.83500000000001</v>
      </c>
      <c r="H75" s="213">
        <v>133.83457142857142</v>
      </c>
      <c r="I75" s="213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9">
        <v>133.83459459459459</v>
      </c>
      <c r="S75" s="175"/>
      <c r="T75" s="178"/>
      <c r="U75" s="177"/>
      <c r="V75" s="241"/>
      <c r="W75"/>
      <c r="X75" s="427"/>
      <c r="Y75" s="427"/>
      <c r="Z75" s="427"/>
      <c r="AA75" s="430"/>
    </row>
    <row r="76" spans="1:27" s="138" customFormat="1" ht="13.4" customHeight="1">
      <c r="A76" s="295"/>
      <c r="B76" s="296" t="s">
        <v>478</v>
      </c>
      <c r="C76" s="423"/>
      <c r="D76" s="425"/>
      <c r="E76" s="297" t="s">
        <v>441</v>
      </c>
      <c r="F76" s="303">
        <v>0</v>
      </c>
      <c r="G76" s="214">
        <v>-267.67</v>
      </c>
      <c r="H76" s="214">
        <v>-4684.21</v>
      </c>
      <c r="I76" s="214">
        <v>0</v>
      </c>
      <c r="J76" s="130">
        <v>0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9">
        <v>-4951.88</v>
      </c>
      <c r="S76" s="175"/>
      <c r="T76" s="180" t="e">
        <f ca="1">SUM(OFFSET(#REF!,0,0,1,VLOOKUP($T$1,#REF!,2,0)))-SUM(OFFSET($F76,0,0,1,VLOOKUP($T$1,#REF!,2,0)))</f>
        <v>#REF!</v>
      </c>
      <c r="U76" s="179"/>
      <c r="V76" s="241" t="e">
        <f>+#REF!-'P1'!R76</f>
        <v>#REF!</v>
      </c>
      <c r="W76"/>
      <c r="X76" s="427"/>
      <c r="Y76" s="427"/>
      <c r="Z76" s="427"/>
      <c r="AA76" s="430"/>
    </row>
    <row r="77" spans="1:27" s="138" customFormat="1">
      <c r="A77" s="291"/>
      <c r="B77" s="292" t="s">
        <v>452</v>
      </c>
      <c r="C77" s="422" t="s">
        <v>270</v>
      </c>
      <c r="D77" s="424" t="s">
        <v>19</v>
      </c>
      <c r="E77" s="293" t="s">
        <v>7</v>
      </c>
      <c r="F77" s="301">
        <v>0</v>
      </c>
      <c r="G77" s="212">
        <v>-10</v>
      </c>
      <c r="H77" s="212">
        <v>-1</v>
      </c>
      <c r="I77" s="21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0">
        <v>-11</v>
      </c>
      <c r="S77" s="175"/>
      <c r="T77" s="176" t="e">
        <f ca="1">SUM(OFFSET(#REF!,0,0,1,VLOOKUP($T$1,#REF!,2,0)))-SUM(OFFSET($F77,0,0,1,VLOOKUP($T$1,#REF!,2,0)))</f>
        <v>#REF!</v>
      </c>
      <c r="U77" s="179"/>
      <c r="V77" s="240" t="e">
        <f>+#REF!-'P1'!R77</f>
        <v>#REF!</v>
      </c>
      <c r="W77"/>
      <c r="X77" s="426" t="e">
        <f ca="1">+(OFFSET(#REF!,-1,VLOOKUP($T$1,#REF!,2,0)-1,1,1)-OFFSET('P1'!$F77,0,VLOOKUP($T$1,#REF!,2,0)-1,1,1))*OFFSET('P1'!$F78,0,VLOOKUP($T$1,#REF!,2,0)-1,1,1)</f>
        <v>#REF!</v>
      </c>
      <c r="Y77" s="426" t="e">
        <f ca="1">+OFFSET(#REF!,0,VLOOKUP($T$1,#REF!,2,0)-1,1,1)*(+OFFSET(#REF!,0,VLOOKUP($T$1,#REF!,2,0)-1,1,1)-OFFSET('P1'!$F78,0,VLOOKUP($T$1,#REF!,2,0)-1,1,1))</f>
        <v>#REF!</v>
      </c>
      <c r="Z77" s="428" t="e">
        <f ca="1">+Y77+X77</f>
        <v>#REF!</v>
      </c>
      <c r="AA77" s="429"/>
    </row>
    <row r="78" spans="1:27" s="138" customFormat="1" ht="13.4" customHeight="1">
      <c r="A78" s="295"/>
      <c r="B78" s="296" t="s">
        <v>452</v>
      </c>
      <c r="C78" s="423"/>
      <c r="D78" s="425"/>
      <c r="E78" s="297" t="s">
        <v>440</v>
      </c>
      <c r="F78" s="302">
        <v>0</v>
      </c>
      <c r="G78" s="213">
        <v>94.262229399999995</v>
      </c>
      <c r="H78" s="213">
        <v>94.27</v>
      </c>
      <c r="I78" s="213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9">
        <v>94.262935818181816</v>
      </c>
      <c r="S78" s="175"/>
      <c r="T78" s="178"/>
      <c r="U78" s="177"/>
      <c r="V78" s="241"/>
      <c r="W78"/>
      <c r="X78" s="427"/>
      <c r="Y78" s="427"/>
      <c r="Z78" s="427"/>
      <c r="AA78" s="430"/>
    </row>
    <row r="79" spans="1:27" s="138" customFormat="1" ht="13.4" customHeight="1">
      <c r="A79" s="295"/>
      <c r="B79" s="296" t="s">
        <v>452</v>
      </c>
      <c r="C79" s="423"/>
      <c r="D79" s="425"/>
      <c r="E79" s="297" t="s">
        <v>441</v>
      </c>
      <c r="F79" s="303">
        <v>0</v>
      </c>
      <c r="G79" s="214">
        <v>-942.62229400000001</v>
      </c>
      <c r="H79" s="214">
        <v>-94.27</v>
      </c>
      <c r="I79" s="214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9">
        <v>-1036.892294</v>
      </c>
      <c r="S79" s="175"/>
      <c r="T79" s="180" t="e">
        <f ca="1">SUM(OFFSET(#REF!,0,0,1,VLOOKUP($T$1,#REF!,2,0)))-SUM(OFFSET($F79,0,0,1,VLOOKUP($T$1,#REF!,2,0)))</f>
        <v>#REF!</v>
      </c>
      <c r="U79" s="179"/>
      <c r="V79" s="241" t="e">
        <f>+#REF!-'P1'!R79</f>
        <v>#REF!</v>
      </c>
      <c r="W79"/>
      <c r="X79" s="427"/>
      <c r="Y79" s="427"/>
      <c r="Z79" s="427"/>
      <c r="AA79" s="430"/>
    </row>
    <row r="80" spans="1:27" s="138" customFormat="1">
      <c r="A80" s="291"/>
      <c r="B80" s="292" t="s">
        <v>453</v>
      </c>
      <c r="C80" s="422" t="s">
        <v>278</v>
      </c>
      <c r="D80" s="424" t="s">
        <v>19</v>
      </c>
      <c r="E80" s="293" t="s">
        <v>7</v>
      </c>
      <c r="F80" s="301">
        <v>0</v>
      </c>
      <c r="G80" s="212">
        <v>0</v>
      </c>
      <c r="H80" s="212">
        <v>0</v>
      </c>
      <c r="I80" s="21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0">
        <v>0</v>
      </c>
      <c r="S80" s="175"/>
      <c r="T80" s="176" t="e">
        <f ca="1">SUM(OFFSET(#REF!,0,0,1,VLOOKUP($T$1,#REF!,2,0)))-SUM(OFFSET($F80,0,0,1,VLOOKUP($T$1,#REF!,2,0)))</f>
        <v>#REF!</v>
      </c>
      <c r="U80" s="179"/>
      <c r="V80" s="240" t="e">
        <f>+#REF!-'P1'!R80</f>
        <v>#REF!</v>
      </c>
      <c r="W80"/>
      <c r="X80" s="426" t="e">
        <f ca="1">+(OFFSET(#REF!,-1,VLOOKUP($T$1,#REF!,2,0)-1,1,1)-OFFSET('P1'!$F80,0,VLOOKUP($T$1,#REF!,2,0)-1,1,1))*OFFSET('P1'!$F81,0,VLOOKUP($T$1,#REF!,2,0)-1,1,1)</f>
        <v>#REF!</v>
      </c>
      <c r="Y80" s="426" t="e">
        <f ca="1">+OFFSET(#REF!,0,VLOOKUP($T$1,#REF!,2,0)-1,1,1)*(+OFFSET(#REF!,0,VLOOKUP($T$1,#REF!,2,0)-1,1,1)-OFFSET('P1'!$F81,0,VLOOKUP($T$1,#REF!,2,0)-1,1,1))</f>
        <v>#REF!</v>
      </c>
      <c r="Z80" s="428" t="e">
        <f ca="1">+Y80+X80</f>
        <v>#REF!</v>
      </c>
      <c r="AA80" s="429"/>
    </row>
    <row r="81" spans="1:27" s="138" customFormat="1" ht="13.4" customHeight="1">
      <c r="A81" s="295"/>
      <c r="B81" s="296" t="s">
        <v>453</v>
      </c>
      <c r="C81" s="423"/>
      <c r="D81" s="425"/>
      <c r="E81" s="297" t="s">
        <v>440</v>
      </c>
      <c r="F81" s="302">
        <v>0</v>
      </c>
      <c r="G81" s="213">
        <v>0</v>
      </c>
      <c r="H81" s="213">
        <v>0</v>
      </c>
      <c r="I81" s="213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9">
        <v>0</v>
      </c>
      <c r="S81" s="175"/>
      <c r="T81" s="178"/>
      <c r="U81" s="177"/>
      <c r="V81" s="241"/>
      <c r="W81"/>
      <c r="X81" s="427"/>
      <c r="Y81" s="427"/>
      <c r="Z81" s="427"/>
      <c r="AA81" s="430"/>
    </row>
    <row r="82" spans="1:27" s="138" customFormat="1" ht="13.4" customHeight="1">
      <c r="A82" s="295"/>
      <c r="B82" s="296" t="s">
        <v>453</v>
      </c>
      <c r="C82" s="423"/>
      <c r="D82" s="425"/>
      <c r="E82" s="297" t="s">
        <v>441</v>
      </c>
      <c r="F82" s="303">
        <v>0</v>
      </c>
      <c r="G82" s="214">
        <v>0</v>
      </c>
      <c r="H82" s="214">
        <v>0</v>
      </c>
      <c r="I82" s="214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0">
        <v>0</v>
      </c>
      <c r="R82" s="9">
        <v>0</v>
      </c>
      <c r="S82" s="175"/>
      <c r="T82" s="180" t="e">
        <f ca="1">SUM(OFFSET(#REF!,0,0,1,VLOOKUP($T$1,#REF!,2,0)))-SUM(OFFSET($F82,0,0,1,VLOOKUP($T$1,#REF!,2,0)))</f>
        <v>#REF!</v>
      </c>
      <c r="U82" s="179"/>
      <c r="V82" s="241" t="e">
        <f>+#REF!-'P1'!R82</f>
        <v>#REF!</v>
      </c>
      <c r="W82"/>
      <c r="X82" s="427"/>
      <c r="Y82" s="427"/>
      <c r="Z82" s="427"/>
      <c r="AA82" s="430"/>
    </row>
    <row r="83" spans="1:27" s="138" customFormat="1">
      <c r="A83" s="291"/>
      <c r="B83" s="292" t="s">
        <v>370</v>
      </c>
      <c r="C83" s="422" t="s">
        <v>55</v>
      </c>
      <c r="D83" s="424" t="s">
        <v>19</v>
      </c>
      <c r="E83" s="293" t="s">
        <v>7</v>
      </c>
      <c r="F83" s="301">
        <v>781</v>
      </c>
      <c r="G83" s="212">
        <v>558</v>
      </c>
      <c r="H83" s="212">
        <v>714</v>
      </c>
      <c r="I83" s="212">
        <v>674.54746524088421</v>
      </c>
      <c r="J83" s="132">
        <v>814.05067020071203</v>
      </c>
      <c r="K83" s="132">
        <v>844.86836426898742</v>
      </c>
      <c r="L83" s="132">
        <v>610.19683324522452</v>
      </c>
      <c r="M83" s="132">
        <v>709.20071310077515</v>
      </c>
      <c r="N83" s="132">
        <v>579.92888643222568</v>
      </c>
      <c r="O83" s="132">
        <v>858.99579664635553</v>
      </c>
      <c r="P83" s="132">
        <v>998.35972810909379</v>
      </c>
      <c r="Q83" s="132">
        <v>524.75999448643688</v>
      </c>
      <c r="R83" s="10">
        <v>8667.9084517306947</v>
      </c>
      <c r="S83" s="175"/>
      <c r="T83" s="176" t="e">
        <f ca="1">SUM(OFFSET(#REF!,0,0,1,VLOOKUP($T$1,#REF!,2,0)))-SUM(OFFSET($F83,0,0,1,VLOOKUP($T$1,#REF!,2,0)))</f>
        <v>#REF!</v>
      </c>
      <c r="U83" s="179"/>
      <c r="V83" s="240" t="e">
        <f>+#REF!-'P1'!R83</f>
        <v>#REF!</v>
      </c>
      <c r="W83"/>
      <c r="X83" s="426" t="e">
        <f ca="1">+(OFFSET(#REF!,-1,VLOOKUP($T$1,#REF!,2,0)-1,1,1)-OFFSET('P1'!$F83,0,VLOOKUP($T$1,#REF!,2,0)-1,1,1))*OFFSET('P1'!$F84,0,VLOOKUP($T$1,#REF!,2,0)-1,1,1)</f>
        <v>#REF!</v>
      </c>
      <c r="Y83" s="426" t="e">
        <f ca="1">+OFFSET(#REF!,0,VLOOKUP($T$1,#REF!,2,0)-1,1,1)*(+OFFSET(#REF!,0,VLOOKUP($T$1,#REF!,2,0)-1,1,1)-OFFSET('P1'!$F84,0,VLOOKUP($T$1,#REF!,2,0)-1,1,1))</f>
        <v>#REF!</v>
      </c>
      <c r="Z83" s="428" t="e">
        <f ca="1">+Y83+X83</f>
        <v>#REF!</v>
      </c>
      <c r="AA83" s="429"/>
    </row>
    <row r="84" spans="1:27" s="138" customFormat="1" ht="13.4" customHeight="1">
      <c r="A84" s="295"/>
      <c r="B84" s="296" t="s">
        <v>370</v>
      </c>
      <c r="C84" s="423"/>
      <c r="D84" s="425"/>
      <c r="E84" s="297" t="s">
        <v>440</v>
      </c>
      <c r="F84" s="302">
        <v>177.45709346991035</v>
      </c>
      <c r="G84" s="213">
        <v>198.84659050179209</v>
      </c>
      <c r="H84" s="213">
        <v>182.55823879551826</v>
      </c>
      <c r="I84" s="213">
        <v>158.52335958749862</v>
      </c>
      <c r="J84" s="131">
        <v>158.52335958749859</v>
      </c>
      <c r="K84" s="131">
        <v>158.52335958749859</v>
      </c>
      <c r="L84" s="131">
        <v>158.52335958749859</v>
      </c>
      <c r="M84" s="131">
        <v>158.52335958749862</v>
      </c>
      <c r="N84" s="131">
        <v>158.52335958749859</v>
      </c>
      <c r="O84" s="131">
        <v>158.52335958749859</v>
      </c>
      <c r="P84" s="131">
        <v>158.52335958749862</v>
      </c>
      <c r="Q84" s="131">
        <v>158.52335958749859</v>
      </c>
      <c r="R84" s="9">
        <v>164.80498024259376</v>
      </c>
      <c r="S84" s="175"/>
      <c r="T84" s="178"/>
      <c r="U84" s="177"/>
      <c r="V84" s="241"/>
      <c r="W84"/>
      <c r="X84" s="427"/>
      <c r="Y84" s="427"/>
      <c r="Z84" s="427"/>
      <c r="AA84" s="430"/>
    </row>
    <row r="85" spans="1:27" s="138" customFormat="1" ht="13.4" customHeight="1">
      <c r="A85" s="295"/>
      <c r="B85" s="296" t="s">
        <v>370</v>
      </c>
      <c r="C85" s="423"/>
      <c r="D85" s="425"/>
      <c r="E85" s="297" t="s">
        <v>441</v>
      </c>
      <c r="F85" s="303">
        <v>138593.99</v>
      </c>
      <c r="G85" s="214">
        <v>110956.39749999999</v>
      </c>
      <c r="H85" s="214">
        <v>130346.58250000003</v>
      </c>
      <c r="I85" s="214">
        <v>106931.53039121641</v>
      </c>
      <c r="J85" s="130">
        <v>129046.0471146717</v>
      </c>
      <c r="K85" s="130">
        <v>133931.37151311443</v>
      </c>
      <c r="L85" s="130">
        <v>96730.452015685645</v>
      </c>
      <c r="M85" s="130">
        <v>112424.87966258462</v>
      </c>
      <c r="N85" s="130">
        <v>91932.275399073347</v>
      </c>
      <c r="O85" s="130">
        <v>136170.89955592004</v>
      </c>
      <c r="P85" s="130">
        <v>158263.33817671522</v>
      </c>
      <c r="Q85" s="130">
        <v>83186.717303107216</v>
      </c>
      <c r="R85" s="9">
        <v>1428514.4811320885</v>
      </c>
      <c r="S85" s="175"/>
      <c r="T85" s="180" t="e">
        <f ca="1">SUM(OFFSET(#REF!,0,0,1,VLOOKUP($T$1,#REF!,2,0)))-SUM(OFFSET($F85,0,0,1,VLOOKUP($T$1,#REF!,2,0)))</f>
        <v>#REF!</v>
      </c>
      <c r="U85" s="179"/>
      <c r="V85" s="241" t="e">
        <f>+#REF!-'P1'!R85</f>
        <v>#REF!</v>
      </c>
      <c r="W85"/>
      <c r="X85" s="427"/>
      <c r="Y85" s="427"/>
      <c r="Z85" s="427"/>
      <c r="AA85" s="430"/>
    </row>
    <row r="86" spans="1:27" s="138" customFormat="1">
      <c r="A86" s="291"/>
      <c r="B86" s="292" t="s">
        <v>371</v>
      </c>
      <c r="C86" s="422" t="s">
        <v>372</v>
      </c>
      <c r="D86" s="424" t="s">
        <v>14</v>
      </c>
      <c r="E86" s="293" t="s">
        <v>7</v>
      </c>
      <c r="F86" s="301">
        <v>505</v>
      </c>
      <c r="G86" s="212">
        <v>219</v>
      </c>
      <c r="H86" s="212">
        <v>905</v>
      </c>
      <c r="I86" s="212">
        <v>674.54746524088421</v>
      </c>
      <c r="J86" s="132">
        <v>755.90419375780402</v>
      </c>
      <c r="K86" s="132">
        <v>844.86836426898742</v>
      </c>
      <c r="L86" s="132">
        <v>610.19683324522452</v>
      </c>
      <c r="M86" s="132">
        <v>607.88632551495016</v>
      </c>
      <c r="N86" s="132">
        <v>497.08190265619345</v>
      </c>
      <c r="O86" s="132">
        <v>736.28211141116196</v>
      </c>
      <c r="P86" s="132">
        <v>855.73690980779475</v>
      </c>
      <c r="Q86" s="132">
        <v>449.79428098837451</v>
      </c>
      <c r="R86" s="10">
        <v>7661.2983868913752</v>
      </c>
      <c r="S86" s="175"/>
      <c r="T86" s="176" t="e">
        <f ca="1">SUM(OFFSET(#REF!,0,0,1,VLOOKUP($T$1,#REF!,2,0)))-SUM(OFFSET($F86,0,0,1,VLOOKUP($T$1,#REF!,2,0)))</f>
        <v>#REF!</v>
      </c>
      <c r="U86" s="179"/>
      <c r="V86" s="240" t="e">
        <f>+#REF!-'P1'!R86</f>
        <v>#REF!</v>
      </c>
      <c r="W86"/>
      <c r="X86" s="426" t="e">
        <f ca="1">+(OFFSET(#REF!,-1,VLOOKUP($T$1,#REF!,2,0)-1,1,1)-OFFSET('P1'!$F86,0,VLOOKUP($T$1,#REF!,2,0)-1,1,1))*OFFSET('P1'!$F87,0,VLOOKUP($T$1,#REF!,2,0)-1,1,1)</f>
        <v>#REF!</v>
      </c>
      <c r="Y86" s="426" t="e">
        <f ca="1">+OFFSET(#REF!,0,VLOOKUP($T$1,#REF!,2,0)-1,1,1)*(+OFFSET(#REF!,0,VLOOKUP($T$1,#REF!,2,0)-1,1,1)-OFFSET('P1'!$F87,0,VLOOKUP($T$1,#REF!,2,0)-1,1,1))</f>
        <v>#REF!</v>
      </c>
      <c r="Z86" s="428" t="e">
        <f ca="1">+Y86+X86</f>
        <v>#REF!</v>
      </c>
      <c r="AA86" s="429"/>
    </row>
    <row r="87" spans="1:27" s="138" customFormat="1" ht="13.4" customHeight="1">
      <c r="A87" s="295"/>
      <c r="B87" s="296" t="s">
        <v>371</v>
      </c>
      <c r="C87" s="423"/>
      <c r="D87" s="425"/>
      <c r="E87" s="297" t="s">
        <v>440</v>
      </c>
      <c r="F87" s="302">
        <v>228.37483168316834</v>
      </c>
      <c r="G87" s="213">
        <v>233.24089041095891</v>
      </c>
      <c r="H87" s="213">
        <v>215.38189502762432</v>
      </c>
      <c r="I87" s="213">
        <v>214.74234568936768</v>
      </c>
      <c r="J87" s="131">
        <v>214.74234568936771</v>
      </c>
      <c r="K87" s="131">
        <v>214.74234568936768</v>
      </c>
      <c r="L87" s="131">
        <v>214.74234568936768</v>
      </c>
      <c r="M87" s="131">
        <v>214.74234568936771</v>
      </c>
      <c r="N87" s="131">
        <v>214.74234568936768</v>
      </c>
      <c r="O87" s="131">
        <v>214.74234568936765</v>
      </c>
      <c r="P87" s="131">
        <v>214.74234568936768</v>
      </c>
      <c r="Q87" s="131">
        <v>214.74234568936768</v>
      </c>
      <c r="R87" s="9">
        <v>216.24527356014758</v>
      </c>
      <c r="S87" s="175"/>
      <c r="T87" s="178"/>
      <c r="U87" s="177"/>
      <c r="V87" s="241"/>
      <c r="W87"/>
      <c r="X87" s="427"/>
      <c r="Y87" s="427"/>
      <c r="Z87" s="427"/>
      <c r="AA87" s="430"/>
    </row>
    <row r="88" spans="1:27" s="138" customFormat="1" ht="13.4" customHeight="1">
      <c r="A88" s="295"/>
      <c r="B88" s="296" t="s">
        <v>371</v>
      </c>
      <c r="C88" s="423"/>
      <c r="D88" s="425"/>
      <c r="E88" s="297" t="s">
        <v>441</v>
      </c>
      <c r="F88" s="303">
        <v>115329.29000000001</v>
      </c>
      <c r="G88" s="214">
        <v>51079.755000000005</v>
      </c>
      <c r="H88" s="214">
        <v>194920.61500000002</v>
      </c>
      <c r="I88" s="214">
        <v>144853.90496464469</v>
      </c>
      <c r="J88" s="130">
        <v>162324.63968398114</v>
      </c>
      <c r="K88" s="130">
        <v>181429.0143418615</v>
      </c>
      <c r="L88" s="130">
        <v>131035.09930330345</v>
      </c>
      <c r="M88" s="130">
        <v>130538.93545357093</v>
      </c>
      <c r="N88" s="130">
        <v>106744.53377612491</v>
      </c>
      <c r="O88" s="130">
        <v>158110.94769355326</v>
      </c>
      <c r="P88" s="130">
        <v>183762.95130509671</v>
      </c>
      <c r="Q88" s="130">
        <v>96589.878977106098</v>
      </c>
      <c r="R88" s="9">
        <v>1656719.5654992429</v>
      </c>
      <c r="S88" s="175"/>
      <c r="T88" s="180" t="e">
        <f ca="1">SUM(OFFSET(#REF!,0,0,1,VLOOKUP($T$1,#REF!,2,0)))-SUM(OFFSET($F88,0,0,1,VLOOKUP($T$1,#REF!,2,0)))</f>
        <v>#REF!</v>
      </c>
      <c r="U88" s="179"/>
      <c r="V88" s="241" t="e">
        <f>+#REF!-'P1'!R88</f>
        <v>#REF!</v>
      </c>
      <c r="W88"/>
      <c r="X88" s="427"/>
      <c r="Y88" s="427"/>
      <c r="Z88" s="427"/>
      <c r="AA88" s="430"/>
    </row>
    <row r="89" spans="1:27" s="139" customFormat="1">
      <c r="A89" s="291"/>
      <c r="B89" s="292" t="s">
        <v>508</v>
      </c>
      <c r="C89" s="422" t="s">
        <v>375</v>
      </c>
      <c r="D89" s="424" t="s">
        <v>19</v>
      </c>
      <c r="E89" s="293" t="s">
        <v>7</v>
      </c>
      <c r="F89" s="301">
        <v>1119</v>
      </c>
      <c r="G89" s="212">
        <v>1332</v>
      </c>
      <c r="H89" s="212">
        <v>1724</v>
      </c>
      <c r="I89" s="212">
        <v>1734.5506249051311</v>
      </c>
      <c r="J89" s="132">
        <v>2093.2731519446884</v>
      </c>
      <c r="K89" s="132">
        <v>1267.3025464034811</v>
      </c>
      <c r="L89" s="132">
        <v>1569.0775712020061</v>
      </c>
      <c r="M89" s="132">
        <v>1924.9733641306757</v>
      </c>
      <c r="N89" s="132">
        <v>1574.0926917446127</v>
      </c>
      <c r="O89" s="132">
        <v>2331.5600194686795</v>
      </c>
      <c r="P89" s="132">
        <v>2709.8335477246833</v>
      </c>
      <c r="Q89" s="132">
        <v>1424.348556463186</v>
      </c>
      <c r="R89" s="10">
        <v>20804.012073987145</v>
      </c>
      <c r="S89" s="181"/>
      <c r="T89" s="176" t="e">
        <f ca="1">SUM(OFFSET(#REF!,0,0,1,VLOOKUP($T$1,#REF!,2,0)))-SUM(OFFSET($F89,0,0,1,VLOOKUP($T$1,#REF!,2,0)))</f>
        <v>#REF!</v>
      </c>
      <c r="U89" s="179"/>
      <c r="V89" s="240" t="e">
        <f>+#REF!-'P1'!R89</f>
        <v>#REF!</v>
      </c>
      <c r="W89"/>
      <c r="X89" s="426" t="e">
        <f ca="1">+(OFFSET(#REF!,-1,VLOOKUP($T$1,#REF!,2,0)-1,1,1)-OFFSET('P1'!$F89,0,VLOOKUP($T$1,#REF!,2,0)-1,1,1))*OFFSET('P1'!$F90,0,VLOOKUP($T$1,#REF!,2,0)-1,1,1)</f>
        <v>#REF!</v>
      </c>
      <c r="Y89" s="426" t="e">
        <f ca="1">+OFFSET(#REF!,0,VLOOKUP($T$1,#REF!,2,0)-1,1,1)*(+OFFSET(#REF!,0,VLOOKUP($T$1,#REF!,2,0)-1,1,1)-OFFSET('P1'!$F90,0,VLOOKUP($T$1,#REF!,2,0)-1,1,1))</f>
        <v>#REF!</v>
      </c>
      <c r="Z89" s="428" t="e">
        <f ca="1">+Y89+X89</f>
        <v>#REF!</v>
      </c>
      <c r="AA89" s="429"/>
    </row>
    <row r="90" spans="1:27" s="139" customFormat="1" ht="12.75" customHeight="1">
      <c r="A90" s="295"/>
      <c r="B90" s="296" t="s">
        <v>508</v>
      </c>
      <c r="C90" s="423"/>
      <c r="D90" s="425"/>
      <c r="E90" s="297" t="s">
        <v>440</v>
      </c>
      <c r="F90" s="302">
        <v>220.48485254691684</v>
      </c>
      <c r="G90" s="213">
        <v>242.24352665165171</v>
      </c>
      <c r="H90" s="213">
        <v>224.75987964037125</v>
      </c>
      <c r="I90" s="213">
        <v>200.96314358262012</v>
      </c>
      <c r="J90" s="133">
        <v>200.96314358262009</v>
      </c>
      <c r="K90" s="133">
        <v>200.96314358262012</v>
      </c>
      <c r="L90" s="133">
        <v>200.96314358262012</v>
      </c>
      <c r="M90" s="133">
        <v>200.96314358262015</v>
      </c>
      <c r="N90" s="133">
        <v>200.96314358262015</v>
      </c>
      <c r="O90" s="133">
        <v>200.96314358262015</v>
      </c>
      <c r="P90" s="133">
        <v>200.96314358262018</v>
      </c>
      <c r="Q90" s="133">
        <v>200.96314358262012</v>
      </c>
      <c r="R90" s="136">
        <v>206.62819680040423</v>
      </c>
      <c r="S90" s="181"/>
      <c r="T90" s="178"/>
      <c r="U90" s="177"/>
      <c r="V90" s="241"/>
      <c r="W90"/>
      <c r="X90" s="427"/>
      <c r="Y90" s="427"/>
      <c r="Z90" s="427"/>
      <c r="AA90" s="430"/>
    </row>
    <row r="91" spans="1:27" s="139" customFormat="1" ht="12.75" customHeight="1">
      <c r="A91" s="295"/>
      <c r="B91" s="296" t="s">
        <v>508</v>
      </c>
      <c r="C91" s="423"/>
      <c r="D91" s="425"/>
      <c r="E91" s="297" t="s">
        <v>441</v>
      </c>
      <c r="F91" s="303">
        <v>246722.54999999996</v>
      </c>
      <c r="G91" s="214">
        <v>322668.37750000006</v>
      </c>
      <c r="H91" s="214">
        <v>387486.03250000003</v>
      </c>
      <c r="I91" s="214">
        <v>348580.74628413335</v>
      </c>
      <c r="J91" s="130">
        <v>420670.75299190416</v>
      </c>
      <c r="K91" s="130">
        <v>254681.10359550288</v>
      </c>
      <c r="L91" s="130">
        <v>315326.76123373758</v>
      </c>
      <c r="M91" s="130">
        <v>386848.69856851234</v>
      </c>
      <c r="N91" s="130">
        <v>316334.61562342563</v>
      </c>
      <c r="O91" s="130">
        <v>468557.63096398086</v>
      </c>
      <c r="P91" s="130">
        <v>544576.66833639657</v>
      </c>
      <c r="Q91" s="130">
        <v>286241.56346420897</v>
      </c>
      <c r="R91" s="9">
        <v>4298695.5010618018</v>
      </c>
      <c r="S91" s="181"/>
      <c r="T91" s="180" t="e">
        <f ca="1">SUM(OFFSET(#REF!,0,0,1,VLOOKUP($T$1,#REF!,2,0)))-SUM(OFFSET($F91,0,0,1,VLOOKUP($T$1,#REF!,2,0)))</f>
        <v>#REF!</v>
      </c>
      <c r="U91" s="179"/>
      <c r="V91" s="241" t="e">
        <f>+#REF!-'P1'!R91</f>
        <v>#REF!</v>
      </c>
      <c r="W91"/>
      <c r="X91" s="427"/>
      <c r="Y91" s="427"/>
      <c r="Z91" s="427"/>
      <c r="AA91" s="430"/>
    </row>
    <row r="92" spans="1:27" s="139" customFormat="1">
      <c r="A92" s="291"/>
      <c r="B92" s="292" t="s">
        <v>394</v>
      </c>
      <c r="C92" s="422" t="s">
        <v>403</v>
      </c>
      <c r="D92" s="424" t="s">
        <v>58</v>
      </c>
      <c r="E92" s="293" t="s">
        <v>7</v>
      </c>
      <c r="F92" s="301">
        <v>108</v>
      </c>
      <c r="G92" s="212">
        <v>103</v>
      </c>
      <c r="H92" s="212">
        <v>178</v>
      </c>
      <c r="I92" s="212">
        <v>106.00031596642468</v>
      </c>
      <c r="J92" s="132">
        <v>127.92224817439761</v>
      </c>
      <c r="K92" s="132">
        <v>140.81139404483122</v>
      </c>
      <c r="L92" s="132">
        <v>174.34195235577843</v>
      </c>
      <c r="M92" s="132">
        <v>111.44582634440754</v>
      </c>
      <c r="N92" s="132">
        <v>91.131682153635467</v>
      </c>
      <c r="O92" s="132">
        <v>184.07052785279049</v>
      </c>
      <c r="P92" s="132">
        <v>213.93422745194869</v>
      </c>
      <c r="Q92" s="132">
        <v>112.44857024709363</v>
      </c>
      <c r="R92" s="10">
        <v>1651.1067445913075</v>
      </c>
      <c r="S92" s="181"/>
      <c r="T92" s="176" t="e">
        <f ca="1">SUM(OFFSET(#REF!,0,0,1,VLOOKUP($T$1,#REF!,2,0)))-SUM(OFFSET($F92,0,0,1,VLOOKUP($T$1,#REF!,2,0)))</f>
        <v>#REF!</v>
      </c>
      <c r="U92" s="179"/>
      <c r="V92" s="240" t="e">
        <f>+#REF!-'P1'!R92</f>
        <v>#REF!</v>
      </c>
      <c r="W92"/>
      <c r="X92" s="426" t="e">
        <f ca="1">+(OFFSET(#REF!,-1,VLOOKUP($T$1,#REF!,2,0)-1,1,1)-OFFSET('P1'!$F92,0,VLOOKUP($T$1,#REF!,2,0)-1,1,1))*OFFSET('P1'!$F93,0,VLOOKUP($T$1,#REF!,2,0)-1,1,1)</f>
        <v>#REF!</v>
      </c>
      <c r="Y92" s="426" t="e">
        <f ca="1">+OFFSET(#REF!,0,VLOOKUP($T$1,#REF!,2,0)-1,1,1)*(+OFFSET(#REF!,0,VLOOKUP($T$1,#REF!,2,0)-1,1,1)-OFFSET('P1'!$F93,0,VLOOKUP($T$1,#REF!,2,0)-1,1,1))</f>
        <v>#REF!</v>
      </c>
      <c r="Z92" s="428" t="e">
        <f ca="1">+Y92+X92</f>
        <v>#REF!</v>
      </c>
      <c r="AA92" s="429"/>
    </row>
    <row r="93" spans="1:27" s="138" customFormat="1" ht="13.4" customHeight="1">
      <c r="A93" s="295"/>
      <c r="B93" s="296" t="s">
        <v>394</v>
      </c>
      <c r="C93" s="423"/>
      <c r="D93" s="425"/>
      <c r="E93" s="297" t="s">
        <v>440</v>
      </c>
      <c r="F93" s="302">
        <v>250.0249074074074</v>
      </c>
      <c r="G93" s="213">
        <v>249.84684466019419</v>
      </c>
      <c r="H93" s="213">
        <v>248.49598314606743</v>
      </c>
      <c r="I93" s="213">
        <v>248.3478446914593</v>
      </c>
      <c r="J93" s="131">
        <v>248.3478446914593</v>
      </c>
      <c r="K93" s="131">
        <v>248.3478446914593</v>
      </c>
      <c r="L93" s="131">
        <v>248.3478446914593</v>
      </c>
      <c r="M93" s="131">
        <v>248.3478446914593</v>
      </c>
      <c r="N93" s="131">
        <v>248.3478446914593</v>
      </c>
      <c r="O93" s="131">
        <v>248.34784469145927</v>
      </c>
      <c r="P93" s="131">
        <v>248.3478446914593</v>
      </c>
      <c r="Q93" s="131">
        <v>248.3478446914593</v>
      </c>
      <c r="R93" s="9">
        <v>248.56702398813889</v>
      </c>
      <c r="S93" s="175"/>
      <c r="T93" s="178"/>
      <c r="U93" s="177"/>
      <c r="V93" s="241"/>
      <c r="W93"/>
      <c r="X93" s="427"/>
      <c r="Y93" s="427"/>
      <c r="Z93" s="427"/>
      <c r="AA93" s="430"/>
    </row>
    <row r="94" spans="1:27" s="138" customFormat="1" ht="13.4" customHeight="1">
      <c r="A94" s="295"/>
      <c r="B94" s="296" t="s">
        <v>394</v>
      </c>
      <c r="C94" s="423"/>
      <c r="D94" s="425"/>
      <c r="E94" s="297" t="s">
        <v>441</v>
      </c>
      <c r="F94" s="303">
        <v>27002.69</v>
      </c>
      <c r="G94" s="214">
        <v>25734.225000000002</v>
      </c>
      <c r="H94" s="214">
        <v>44232.285000000003</v>
      </c>
      <c r="I94" s="214">
        <v>26324.95000687525</v>
      </c>
      <c r="J94" s="130">
        <v>31769.214622197611</v>
      </c>
      <c r="K94" s="130">
        <v>34970.206219033622</v>
      </c>
      <c r="L94" s="130">
        <v>43297.448106858661</v>
      </c>
      <c r="M94" s="130">
        <v>27677.330772492267</v>
      </c>
      <c r="N94" s="130">
        <v>22632.356845962495</v>
      </c>
      <c r="O94" s="130">
        <v>45713.518863459743</v>
      </c>
      <c r="P94" s="130">
        <v>53130.104293423879</v>
      </c>
      <c r="Q94" s="130">
        <v>27926.360059501858</v>
      </c>
      <c r="R94" s="9">
        <v>410410.68978980544</v>
      </c>
      <c r="S94" s="175"/>
      <c r="T94" s="180" t="e">
        <f ca="1">SUM(OFFSET(#REF!,0,0,1,VLOOKUP($T$1,#REF!,2,0)))-SUM(OFFSET($F94,0,0,1,VLOOKUP($T$1,#REF!,2,0)))</f>
        <v>#REF!</v>
      </c>
      <c r="U94" s="179"/>
      <c r="V94" s="241" t="e">
        <f>+#REF!-'P1'!R94</f>
        <v>#REF!</v>
      </c>
      <c r="W94"/>
      <c r="X94" s="427"/>
      <c r="Y94" s="427"/>
      <c r="Z94" s="427"/>
      <c r="AA94" s="430"/>
    </row>
    <row r="95" spans="1:27" s="138" customFormat="1">
      <c r="A95" s="291"/>
      <c r="B95" s="292" t="s">
        <v>395</v>
      </c>
      <c r="C95" s="422" t="s">
        <v>404</v>
      </c>
      <c r="D95" s="424" t="s">
        <v>17</v>
      </c>
      <c r="E95" s="293" t="s">
        <v>7</v>
      </c>
      <c r="F95" s="301">
        <v>191</v>
      </c>
      <c r="G95" s="212">
        <v>123</v>
      </c>
      <c r="H95" s="212">
        <v>237</v>
      </c>
      <c r="I95" s="212">
        <v>192.72784721168119</v>
      </c>
      <c r="J95" s="132">
        <v>232.58590577163201</v>
      </c>
      <c r="K95" s="132">
        <v>140.81139404483122</v>
      </c>
      <c r="L95" s="132">
        <v>174.34195235577843</v>
      </c>
      <c r="M95" s="132">
        <v>202.62877517165006</v>
      </c>
      <c r="N95" s="132">
        <v>165.69396755206446</v>
      </c>
      <c r="O95" s="132">
        <v>245.42737047038727</v>
      </c>
      <c r="P95" s="132">
        <v>285.24563660259821</v>
      </c>
      <c r="Q95" s="132">
        <v>149.93142699612483</v>
      </c>
      <c r="R95" s="10">
        <v>2340.3942761767476</v>
      </c>
      <c r="S95" s="175"/>
      <c r="T95" s="176" t="e">
        <f ca="1">SUM(OFFSET(#REF!,0,0,1,VLOOKUP($T$1,#REF!,2,0)))-SUM(OFFSET($F95,0,0,1,VLOOKUP($T$1,#REF!,2,0)))</f>
        <v>#REF!</v>
      </c>
      <c r="U95" s="179"/>
      <c r="V95" s="240" t="e">
        <f>+#REF!-'P1'!R95</f>
        <v>#REF!</v>
      </c>
      <c r="W95"/>
      <c r="X95" s="426" t="e">
        <f ca="1">+(OFFSET(#REF!,-1,VLOOKUP($T$1,#REF!,2,0)-1,1,1)-OFFSET('P1'!$F95,0,VLOOKUP($T$1,#REF!,2,0)-1,1,1))*OFFSET('P1'!$F96,0,VLOOKUP($T$1,#REF!,2,0)-1,1,1)</f>
        <v>#REF!</v>
      </c>
      <c r="Y95" s="426" t="e">
        <f ca="1">+OFFSET(#REF!,0,VLOOKUP($T$1,#REF!,2,0)-1,1,1)*(+OFFSET(#REF!,0,VLOOKUP($T$1,#REF!,2,0)-1,1,1)-OFFSET('P1'!$F96,0,VLOOKUP($T$1,#REF!,2,0)-1,1,1))</f>
        <v>#REF!</v>
      </c>
      <c r="Z95" s="428" t="e">
        <f ca="1">+Y95+X95</f>
        <v>#REF!</v>
      </c>
      <c r="AA95" s="429"/>
    </row>
    <row r="96" spans="1:27" s="138" customFormat="1" ht="13.4" customHeight="1">
      <c r="A96" s="295"/>
      <c r="B96" s="296" t="s">
        <v>395</v>
      </c>
      <c r="C96" s="423"/>
      <c r="D96" s="425"/>
      <c r="E96" s="297" t="s">
        <v>440</v>
      </c>
      <c r="F96" s="302">
        <v>256.61816753926706</v>
      </c>
      <c r="G96" s="213">
        <v>267.97398373983737</v>
      </c>
      <c r="H96" s="213">
        <v>262.40282700421938</v>
      </c>
      <c r="I96" s="213">
        <v>234.12404194492603</v>
      </c>
      <c r="J96" s="131">
        <v>234.12404194492601</v>
      </c>
      <c r="K96" s="131">
        <v>234.12404194492603</v>
      </c>
      <c r="L96" s="131">
        <v>234.12404194492603</v>
      </c>
      <c r="M96" s="131">
        <v>234.12404194492601</v>
      </c>
      <c r="N96" s="131">
        <v>234.12404194492603</v>
      </c>
      <c r="O96" s="131">
        <v>234.12404194492603</v>
      </c>
      <c r="P96" s="131">
        <v>234.12404194492603</v>
      </c>
      <c r="Q96" s="131">
        <v>234.12404194492603</v>
      </c>
      <c r="R96" s="9">
        <v>240.60243451436705</v>
      </c>
      <c r="S96" s="175"/>
      <c r="T96" s="178"/>
      <c r="U96" s="177"/>
      <c r="V96" s="241"/>
      <c r="W96"/>
      <c r="X96" s="427"/>
      <c r="Y96" s="427"/>
      <c r="Z96" s="427"/>
      <c r="AA96" s="430"/>
    </row>
    <row r="97" spans="1:27" s="138" customFormat="1" ht="13.4" customHeight="1">
      <c r="A97" s="295"/>
      <c r="B97" s="296" t="s">
        <v>395</v>
      </c>
      <c r="C97" s="423"/>
      <c r="D97" s="425"/>
      <c r="E97" s="297" t="s">
        <v>441</v>
      </c>
      <c r="F97" s="303">
        <v>49014.070000000007</v>
      </c>
      <c r="G97" s="214">
        <v>32960.799999999996</v>
      </c>
      <c r="H97" s="214">
        <v>62189.469999999994</v>
      </c>
      <c r="I97" s="214">
        <v>45122.222584542942</v>
      </c>
      <c r="J97" s="130">
        <v>54453.952358676179</v>
      </c>
      <c r="K97" s="130">
        <v>32967.332725675573</v>
      </c>
      <c r="L97" s="130">
        <v>40817.642566104565</v>
      </c>
      <c r="M97" s="130">
        <v>47440.267857536383</v>
      </c>
      <c r="N97" s="130">
        <v>38792.941409180756</v>
      </c>
      <c r="O97" s="130">
        <v>57460.447978441851</v>
      </c>
      <c r="P97" s="130">
        <v>66782.861388553836</v>
      </c>
      <c r="Q97" s="130">
        <v>35102.551702903344</v>
      </c>
      <c r="R97" s="9">
        <v>563104.56057161535</v>
      </c>
      <c r="S97" s="175"/>
      <c r="T97" s="180" t="e">
        <f ca="1">SUM(OFFSET(#REF!,0,0,1,VLOOKUP($T$1,#REF!,2,0)))-SUM(OFFSET($F97,0,0,1,VLOOKUP($T$1,#REF!,2,0)))</f>
        <v>#REF!</v>
      </c>
      <c r="U97" s="179"/>
      <c r="V97" s="241" t="e">
        <f>+#REF!-'P1'!R97</f>
        <v>#REF!</v>
      </c>
      <c r="W97"/>
      <c r="X97" s="427"/>
      <c r="Y97" s="427"/>
      <c r="Z97" s="427"/>
      <c r="AA97" s="430"/>
    </row>
    <row r="98" spans="1:27" s="138" customFormat="1">
      <c r="A98" s="291" t="s">
        <v>384</v>
      </c>
      <c r="B98" s="292" t="s">
        <v>496</v>
      </c>
      <c r="C98" s="422" t="s">
        <v>493</v>
      </c>
      <c r="D98" s="424" t="s">
        <v>19</v>
      </c>
      <c r="E98" s="293" t="s">
        <v>7</v>
      </c>
      <c r="F98" s="301">
        <v>1487</v>
      </c>
      <c r="G98" s="212">
        <v>7839</v>
      </c>
      <c r="H98" s="212">
        <v>1120</v>
      </c>
      <c r="I98" s="212">
        <v>3642.5563123007751</v>
      </c>
      <c r="J98" s="70">
        <v>2818.9411779521802</v>
      </c>
      <c r="K98" s="70">
        <v>4111.6927061090719</v>
      </c>
      <c r="L98" s="70">
        <v>1743.4195235577843</v>
      </c>
      <c r="M98" s="70">
        <v>2026.2877517165007</v>
      </c>
      <c r="N98" s="70">
        <v>1656.9396755206449</v>
      </c>
      <c r="O98" s="70">
        <v>2454.2737047038731</v>
      </c>
      <c r="P98" s="70">
        <v>2852.4563660259823</v>
      </c>
      <c r="Q98" s="70">
        <v>1499.3142699612483</v>
      </c>
      <c r="R98" s="69">
        <v>33251.881487848055</v>
      </c>
      <c r="S98" s="175"/>
      <c r="T98" s="176" t="e">
        <f ca="1">SUM(OFFSET(#REF!,0,0,1,VLOOKUP($T$1,#REF!,2,0)))-SUM(OFFSET($F98,0,0,1,VLOOKUP($T$1,#REF!,2,0)))</f>
        <v>#REF!</v>
      </c>
      <c r="U98" s="179"/>
      <c r="V98" s="240" t="e">
        <f>+#REF!-'P1'!R98</f>
        <v>#REF!</v>
      </c>
      <c r="W98"/>
      <c r="X98" s="426" t="e">
        <f ca="1">+(OFFSET(#REF!,-1,VLOOKUP($T$1,#REF!,2,0)-1,1,1)-OFFSET('P1'!$F98,0,VLOOKUP($T$1,#REF!,2,0)-1,1,1))*OFFSET('P1'!$F99,0,VLOOKUP($T$1,#REF!,2,0)-1,1,1)</f>
        <v>#REF!</v>
      </c>
      <c r="Y98" s="426" t="e">
        <f ca="1">+OFFSET(#REF!,0,VLOOKUP($T$1,#REF!,2,0)-1,1,1)*(+OFFSET(#REF!,0,VLOOKUP($T$1,#REF!,2,0)-1,1,1)-OFFSET('P1'!$F99,0,VLOOKUP($T$1,#REF!,2,0)-1,1,1))</f>
        <v>#REF!</v>
      </c>
      <c r="Z98" s="428" t="e">
        <f ca="1">+Y98+X98</f>
        <v>#REF!</v>
      </c>
      <c r="AA98" s="429"/>
    </row>
    <row r="99" spans="1:27" s="138" customFormat="1" ht="13.4" customHeight="1">
      <c r="A99" s="295"/>
      <c r="B99" s="296" t="s">
        <v>496</v>
      </c>
      <c r="C99" s="423"/>
      <c r="D99" s="425"/>
      <c r="E99" s="297" t="s">
        <v>440</v>
      </c>
      <c r="F99" s="302">
        <v>174.46275722932083</v>
      </c>
      <c r="G99" s="213">
        <v>171.07234660045921</v>
      </c>
      <c r="H99" s="213">
        <v>190.12485937499997</v>
      </c>
      <c r="I99" s="213">
        <v>152.21587013153396</v>
      </c>
      <c r="J99" s="215">
        <v>152.21587013153396</v>
      </c>
      <c r="K99" s="215">
        <v>152.21587013153399</v>
      </c>
      <c r="L99" s="215">
        <v>152.21587013153399</v>
      </c>
      <c r="M99" s="215">
        <v>152.21587013153396</v>
      </c>
      <c r="N99" s="215">
        <v>152.21587013153399</v>
      </c>
      <c r="O99" s="215">
        <v>152.21587013153399</v>
      </c>
      <c r="P99" s="215">
        <v>152.21587013153399</v>
      </c>
      <c r="Q99" s="215">
        <v>152.21587013153396</v>
      </c>
      <c r="R99" s="218">
        <v>158.9329368992783</v>
      </c>
      <c r="S99" s="175"/>
      <c r="T99" s="178"/>
      <c r="U99" s="177"/>
      <c r="V99" s="241"/>
      <c r="W99"/>
      <c r="X99" s="427"/>
      <c r="Y99" s="427"/>
      <c r="Z99" s="427"/>
      <c r="AA99" s="430"/>
    </row>
    <row r="100" spans="1:27" s="138" customFormat="1" ht="13.4" customHeight="1">
      <c r="A100" s="295"/>
      <c r="B100" s="296" t="s">
        <v>496</v>
      </c>
      <c r="C100" s="423"/>
      <c r="D100" s="425"/>
      <c r="E100" s="297" t="s">
        <v>441</v>
      </c>
      <c r="F100" s="303">
        <v>259426.12000000005</v>
      </c>
      <c r="G100" s="214">
        <v>1341036.1250009998</v>
      </c>
      <c r="H100" s="214">
        <v>212939.84249999997</v>
      </c>
      <c r="I100" s="214">
        <v>554454.87857997406</v>
      </c>
      <c r="J100" s="217">
        <v>429087.58425160241</v>
      </c>
      <c r="K100" s="217">
        <v>625864.88297387399</v>
      </c>
      <c r="L100" s="217">
        <v>265376.11978265253</v>
      </c>
      <c r="M100" s="217">
        <v>308433.15326439682</v>
      </c>
      <c r="N100" s="217">
        <v>252212.51446483654</v>
      </c>
      <c r="O100" s="217">
        <v>373579.40750244353</v>
      </c>
      <c r="P100" s="217">
        <v>434189.12776687829</v>
      </c>
      <c r="Q100" s="217">
        <v>228219.42620277705</v>
      </c>
      <c r="R100" s="218">
        <v>5284819.1822904348</v>
      </c>
      <c r="S100" s="175"/>
      <c r="T100" s="180" t="e">
        <f ca="1">SUM(OFFSET(#REF!,0,0,1,VLOOKUP($T$1,#REF!,2,0)))-SUM(OFFSET($F100,0,0,1,VLOOKUP($T$1,#REF!,2,0)))</f>
        <v>#REF!</v>
      </c>
      <c r="U100" s="179"/>
      <c r="V100" s="241" t="e">
        <f>+#REF!-'P1'!R100</f>
        <v>#REF!</v>
      </c>
      <c r="W100"/>
      <c r="X100" s="427"/>
      <c r="Y100" s="427"/>
      <c r="Z100" s="427"/>
      <c r="AA100" s="430"/>
    </row>
    <row r="101" spans="1:27" s="138" customFormat="1">
      <c r="A101" s="291" t="s">
        <v>384</v>
      </c>
      <c r="B101" s="292" t="s">
        <v>497</v>
      </c>
      <c r="C101" s="422" t="s">
        <v>494</v>
      </c>
      <c r="D101" s="424" t="s">
        <v>19</v>
      </c>
      <c r="E101" s="293" t="s">
        <v>7</v>
      </c>
      <c r="F101" s="301">
        <v>1770</v>
      </c>
      <c r="G101" s="212">
        <v>9751</v>
      </c>
      <c r="H101" s="212">
        <v>1419</v>
      </c>
      <c r="I101" s="212">
        <v>5300.0157983212339</v>
      </c>
      <c r="J101" s="70">
        <v>3132.9321507438831</v>
      </c>
      <c r="K101" s="70">
        <v>4322.2057402060946</v>
      </c>
      <c r="L101" s="70">
        <v>1656.2485473798952</v>
      </c>
      <c r="M101" s="70">
        <v>1924.9733641306757</v>
      </c>
      <c r="N101" s="70">
        <v>1574.0926917446127</v>
      </c>
      <c r="O101" s="70">
        <v>2331.5600194686795</v>
      </c>
      <c r="P101" s="70">
        <v>2709.8335477246833</v>
      </c>
      <c r="Q101" s="70">
        <v>1362.9516371082727</v>
      </c>
      <c r="R101" s="69">
        <v>37254.813496828021</v>
      </c>
      <c r="S101" s="175"/>
      <c r="T101" s="176" t="e">
        <f ca="1">SUM(OFFSET(#REF!,0,0,1,VLOOKUP($T$1,#REF!,2,0)))-SUM(OFFSET($F101,0,0,1,VLOOKUP($T$1,#REF!,2,0)))</f>
        <v>#REF!</v>
      </c>
      <c r="U101" s="179"/>
      <c r="V101" s="240" t="e">
        <f>+#REF!-'P1'!R101</f>
        <v>#REF!</v>
      </c>
      <c r="W101"/>
      <c r="X101" s="426" t="e">
        <f ca="1">+(OFFSET(#REF!,-1,VLOOKUP($T$1,#REF!,2,0)-1,1,1)-OFFSET('P1'!$F101,0,VLOOKUP($T$1,#REF!,2,0)-1,1,1))*OFFSET('P1'!$F102,0,VLOOKUP($T$1,#REF!,2,0)-1,1,1)</f>
        <v>#REF!</v>
      </c>
      <c r="Y101" s="426" t="e">
        <f ca="1">+OFFSET(#REF!,0,VLOOKUP($T$1,#REF!,2,0)-1,1,1)*(+OFFSET(#REF!,0,VLOOKUP($T$1,#REF!,2,0)-1,1,1)-OFFSET('P1'!$F102,0,VLOOKUP($T$1,#REF!,2,0)-1,1,1))</f>
        <v>#REF!</v>
      </c>
      <c r="Z101" s="428" t="e">
        <f ca="1">+Y101+X101</f>
        <v>#REF!</v>
      </c>
      <c r="AA101" s="429"/>
    </row>
    <row r="102" spans="1:27" s="138" customFormat="1" ht="13.4" customHeight="1">
      <c r="A102" s="295"/>
      <c r="B102" s="296" t="s">
        <v>497</v>
      </c>
      <c r="C102" s="423"/>
      <c r="D102" s="425"/>
      <c r="E102" s="297" t="s">
        <v>440</v>
      </c>
      <c r="F102" s="302">
        <v>174.12870056497175</v>
      </c>
      <c r="G102" s="213">
        <v>167.95980843626299</v>
      </c>
      <c r="H102" s="213">
        <v>191.13607937984492</v>
      </c>
      <c r="I102" s="213">
        <v>152.21587013153396</v>
      </c>
      <c r="J102" s="215">
        <v>152.21587013153396</v>
      </c>
      <c r="K102" s="215">
        <v>152.21587013153396</v>
      </c>
      <c r="L102" s="215">
        <v>152.21587013153396</v>
      </c>
      <c r="M102" s="215">
        <v>152.21587013153396</v>
      </c>
      <c r="N102" s="215">
        <v>152.21587013153399</v>
      </c>
      <c r="O102" s="215">
        <v>152.21587013153396</v>
      </c>
      <c r="P102" s="215">
        <v>152.21587013153399</v>
      </c>
      <c r="Q102" s="215">
        <v>159.07274256086825</v>
      </c>
      <c r="R102" s="218">
        <v>159.11103858338589</v>
      </c>
      <c r="S102" s="175"/>
      <c r="T102" s="178"/>
      <c r="U102" s="177"/>
      <c r="V102" s="241"/>
      <c r="W102"/>
      <c r="X102" s="427"/>
      <c r="Y102" s="427"/>
      <c r="Z102" s="427"/>
      <c r="AA102" s="430"/>
    </row>
    <row r="103" spans="1:27" s="138" customFormat="1" ht="13.4" customHeight="1">
      <c r="A103" s="295"/>
      <c r="B103" s="296" t="s">
        <v>497</v>
      </c>
      <c r="C103" s="423"/>
      <c r="D103" s="425"/>
      <c r="E103" s="297" t="s">
        <v>441</v>
      </c>
      <c r="F103" s="303">
        <v>308207.8</v>
      </c>
      <c r="G103" s="214">
        <v>1637776.0920620004</v>
      </c>
      <c r="H103" s="214">
        <v>271222.09663999995</v>
      </c>
      <c r="I103" s="214">
        <v>806746.5164523432</v>
      </c>
      <c r="J103" s="217">
        <v>476881.99338853831</v>
      </c>
      <c r="K103" s="217">
        <v>657908.30763298157</v>
      </c>
      <c r="L103" s="217">
        <v>252107.31379351992</v>
      </c>
      <c r="M103" s="217">
        <v>293011.49560117698</v>
      </c>
      <c r="N103" s="217">
        <v>239601.88874159471</v>
      </c>
      <c r="O103" s="217">
        <v>354900.43712732132</v>
      </c>
      <c r="P103" s="217">
        <v>412479.6713785344</v>
      </c>
      <c r="Q103" s="217">
        <v>216808.4548926382</v>
      </c>
      <c r="R103" s="218">
        <v>5927652.0677106483</v>
      </c>
      <c r="S103" s="175"/>
      <c r="T103" s="180" t="e">
        <f ca="1">SUM(OFFSET(#REF!,0,0,1,VLOOKUP($T$1,#REF!,2,0)))-SUM(OFFSET($F103,0,0,1,VLOOKUP($T$1,#REF!,2,0)))</f>
        <v>#REF!</v>
      </c>
      <c r="U103" s="179"/>
      <c r="V103" s="241" t="e">
        <f>+#REF!-'P1'!R103</f>
        <v>#REF!</v>
      </c>
      <c r="W103"/>
      <c r="X103" s="427"/>
      <c r="Y103" s="427"/>
      <c r="Z103" s="427"/>
      <c r="AA103" s="430"/>
    </row>
    <row r="104" spans="1:27" s="138" customFormat="1">
      <c r="A104" s="291" t="s">
        <v>384</v>
      </c>
      <c r="B104" s="292" t="s">
        <v>498</v>
      </c>
      <c r="C104" s="422" t="s">
        <v>495</v>
      </c>
      <c r="D104" s="424" t="s">
        <v>19</v>
      </c>
      <c r="E104" s="293" t="s">
        <v>7</v>
      </c>
      <c r="F104" s="301">
        <v>1814</v>
      </c>
      <c r="G104" s="212">
        <v>8663</v>
      </c>
      <c r="H104" s="212">
        <v>1613</v>
      </c>
      <c r="I104" s="212">
        <v>5348.1977601241542</v>
      </c>
      <c r="J104" s="70">
        <v>3408.5464490832674</v>
      </c>
      <c r="K104" s="70">
        <v>4119.4373327815374</v>
      </c>
      <c r="L104" s="70">
        <v>1830.5904997356738</v>
      </c>
      <c r="M104" s="70">
        <v>2127.6021393023257</v>
      </c>
      <c r="N104" s="70">
        <v>1739.7866592966773</v>
      </c>
      <c r="O104" s="70">
        <v>2576.9873899390668</v>
      </c>
      <c r="P104" s="70">
        <v>2995.0791843272818</v>
      </c>
      <c r="Q104" s="70">
        <v>1549.9161265724406</v>
      </c>
      <c r="R104" s="69">
        <v>37786.143541162426</v>
      </c>
      <c r="S104" s="175"/>
      <c r="T104" s="176" t="e">
        <f ca="1">SUM(OFFSET(#REF!,0,0,1,VLOOKUP($T$1,#REF!,2,0)))-SUM(OFFSET($F104,0,0,1,VLOOKUP($T$1,#REF!,2,0)))</f>
        <v>#REF!</v>
      </c>
      <c r="U104" s="179"/>
      <c r="V104" s="240" t="e">
        <f>+#REF!-'P1'!R104</f>
        <v>#REF!</v>
      </c>
      <c r="W104"/>
      <c r="X104" s="426" t="e">
        <f ca="1">+(OFFSET(#REF!,-1,VLOOKUP($T$1,#REF!,2,0)-1,1,1)-OFFSET('P1'!$F104,0,VLOOKUP($T$1,#REF!,2,0)-1,1,1))*OFFSET('P1'!$F105,0,VLOOKUP($T$1,#REF!,2,0)-1,1,1)</f>
        <v>#REF!</v>
      </c>
      <c r="Y104" s="426" t="e">
        <f ca="1">+OFFSET(#REF!,0,VLOOKUP($T$1,#REF!,2,0)-1,1,1)*(+OFFSET(#REF!,0,VLOOKUP($T$1,#REF!,2,0)-1,1,1)-OFFSET('P1'!$F105,0,VLOOKUP($T$1,#REF!,2,0)-1,1,1))</f>
        <v>#REF!</v>
      </c>
      <c r="Z104" s="428" t="e">
        <f ca="1">+Y104+X104</f>
        <v>#REF!</v>
      </c>
      <c r="AA104" s="429"/>
    </row>
    <row r="105" spans="1:27" s="138" customFormat="1" ht="13.4" customHeight="1">
      <c r="A105" s="295"/>
      <c r="B105" s="296" t="s">
        <v>498</v>
      </c>
      <c r="C105" s="423"/>
      <c r="D105" s="425"/>
      <c r="E105" s="297" t="s">
        <v>440</v>
      </c>
      <c r="F105" s="302">
        <v>175.2853693495039</v>
      </c>
      <c r="G105" s="213">
        <v>166.32856742029321</v>
      </c>
      <c r="H105" s="213">
        <v>192.63265874829506</v>
      </c>
      <c r="I105" s="213">
        <v>152.21587013153393</v>
      </c>
      <c r="J105" s="215">
        <v>152.21587013153396</v>
      </c>
      <c r="K105" s="215">
        <v>152.21587013153399</v>
      </c>
      <c r="L105" s="215">
        <v>152.21587013153396</v>
      </c>
      <c r="M105" s="215">
        <v>152.21587013153399</v>
      </c>
      <c r="N105" s="215">
        <v>152.21587013153396</v>
      </c>
      <c r="O105" s="215">
        <v>152.21587013153396</v>
      </c>
      <c r="P105" s="215">
        <v>152.21587013153396</v>
      </c>
      <c r="Q105" s="215">
        <v>154.60862262453267</v>
      </c>
      <c r="R105" s="218">
        <v>158.3823426019178</v>
      </c>
      <c r="S105" s="175"/>
      <c r="T105" s="178"/>
      <c r="U105" s="177"/>
      <c r="V105" s="241"/>
      <c r="W105"/>
      <c r="X105" s="427"/>
      <c r="Y105" s="427"/>
      <c r="Z105" s="427"/>
      <c r="AA105" s="430"/>
    </row>
    <row r="106" spans="1:27" s="138" customFormat="1" ht="13.4" customHeight="1">
      <c r="A106" s="295"/>
      <c r="B106" s="296" t="s">
        <v>498</v>
      </c>
      <c r="C106" s="423"/>
      <c r="D106" s="425"/>
      <c r="E106" s="297" t="s">
        <v>441</v>
      </c>
      <c r="F106" s="303">
        <v>317967.66000000009</v>
      </c>
      <c r="G106" s="214">
        <v>1440904.379562</v>
      </c>
      <c r="H106" s="214">
        <v>310716.47856099991</v>
      </c>
      <c r="I106" s="214">
        <v>814080.57569281897</v>
      </c>
      <c r="J106" s="217">
        <v>518834.86363095982</v>
      </c>
      <c r="K106" s="217">
        <v>627043.7380616673</v>
      </c>
      <c r="L106" s="217">
        <v>278644.9257717852</v>
      </c>
      <c r="M106" s="217">
        <v>323854.81092761667</v>
      </c>
      <c r="N106" s="217">
        <v>264823.14018807834</v>
      </c>
      <c r="O106" s="217">
        <v>392258.37787756568</v>
      </c>
      <c r="P106" s="217">
        <v>455898.58415522223</v>
      </c>
      <c r="Q106" s="217">
        <v>239630.39751291589</v>
      </c>
      <c r="R106" s="218">
        <v>5984657.9319416303</v>
      </c>
      <c r="S106" s="175"/>
      <c r="T106" s="180" t="e">
        <f ca="1">SUM(OFFSET(#REF!,0,0,1,VLOOKUP($T$1,#REF!,2,0)))-SUM(OFFSET($F106,0,0,1,VLOOKUP($T$1,#REF!,2,0)))</f>
        <v>#REF!</v>
      </c>
      <c r="U106" s="179"/>
      <c r="V106" s="241" t="e">
        <f>+#REF!-'P1'!R106</f>
        <v>#REF!</v>
      </c>
      <c r="W106"/>
      <c r="X106" s="427"/>
      <c r="Y106" s="427"/>
      <c r="Z106" s="427"/>
      <c r="AA106" s="430"/>
    </row>
    <row r="107" spans="1:27" s="138" customFormat="1">
      <c r="A107" s="291" t="s">
        <v>384</v>
      </c>
      <c r="B107" s="292" t="s">
        <v>509</v>
      </c>
      <c r="C107" s="422" t="s">
        <v>510</v>
      </c>
      <c r="D107" s="424" t="s">
        <v>19</v>
      </c>
      <c r="E107" s="293" t="s">
        <v>7</v>
      </c>
      <c r="F107" s="301">
        <v>787</v>
      </c>
      <c r="G107" s="212">
        <v>480</v>
      </c>
      <c r="H107" s="212">
        <v>729</v>
      </c>
      <c r="I107" s="212">
        <v>770.91138884672478</v>
      </c>
      <c r="J107" s="70">
        <v>930.34362308652805</v>
      </c>
      <c r="K107" s="70">
        <v>633.65127320174054</v>
      </c>
      <c r="L107" s="70">
        <v>697.36780942311373</v>
      </c>
      <c r="M107" s="70">
        <v>810.51510068660025</v>
      </c>
      <c r="N107" s="70">
        <v>662.77587020825786</v>
      </c>
      <c r="O107" s="70">
        <v>981.7094818815491</v>
      </c>
      <c r="P107" s="70">
        <v>1140.9825464103928</v>
      </c>
      <c r="Q107" s="70">
        <v>599.72570798449931</v>
      </c>
      <c r="R107" s="69">
        <v>9223.9828017294058</v>
      </c>
      <c r="S107" s="175"/>
      <c r="T107" s="176" t="e">
        <f ca="1">SUM(OFFSET(#REF!,0,0,1,VLOOKUP($T$1,#REF!,2,0)))-SUM(OFFSET($F107,0,0,1,VLOOKUP($T$1,#REF!,2,0)))</f>
        <v>#REF!</v>
      </c>
      <c r="U107" s="179"/>
      <c r="V107" s="240" t="e">
        <f>+#REF!-'P1'!R107</f>
        <v>#REF!</v>
      </c>
      <c r="W107"/>
      <c r="X107" s="426" t="e">
        <f ca="1">+(OFFSET(#REF!,-1,VLOOKUP($T$1,#REF!,2,0)-1,1,1)-OFFSET('P1'!$F107,0,VLOOKUP($T$1,#REF!,2,0)-1,1,1))*OFFSET('P1'!$F108,0,VLOOKUP($T$1,#REF!,2,0)-1,1,1)</f>
        <v>#REF!</v>
      </c>
      <c r="Y107" s="426" t="e">
        <f ca="1">+OFFSET(#REF!,0,VLOOKUP($T$1,#REF!,2,0)-1,1,1)*(+OFFSET(#REF!,0,VLOOKUP($T$1,#REF!,2,0)-1,1,1)-OFFSET('P1'!$F108,0,VLOOKUP($T$1,#REF!,2,0)-1,1,1))</f>
        <v>#REF!</v>
      </c>
      <c r="Z107" s="428" t="e">
        <f ca="1">+Y107+X107</f>
        <v>#REF!</v>
      </c>
      <c r="AA107" s="429"/>
    </row>
    <row r="108" spans="1:27" s="138" customFormat="1" ht="13.4" customHeight="1">
      <c r="A108" s="295"/>
      <c r="B108" s="296" t="s">
        <v>509</v>
      </c>
      <c r="C108" s="423"/>
      <c r="D108" s="425"/>
      <c r="E108" s="297" t="s">
        <v>440</v>
      </c>
      <c r="F108" s="302">
        <v>179.37327827191868</v>
      </c>
      <c r="G108" s="213">
        <v>191.79101562499997</v>
      </c>
      <c r="H108" s="213">
        <v>181.9309362139918</v>
      </c>
      <c r="I108" s="213">
        <v>158.61776057590586</v>
      </c>
      <c r="J108" s="215">
        <v>158.61776057590583</v>
      </c>
      <c r="K108" s="215">
        <v>158.61776057590583</v>
      </c>
      <c r="L108" s="215">
        <v>158.61776057590583</v>
      </c>
      <c r="M108" s="215">
        <v>158.61776057590583</v>
      </c>
      <c r="N108" s="215">
        <v>158.61776057590586</v>
      </c>
      <c r="O108" s="215">
        <v>158.61776057590583</v>
      </c>
      <c r="P108" s="215">
        <v>158.61776057590586</v>
      </c>
      <c r="Q108" s="215">
        <v>158.61776057590583</v>
      </c>
      <c r="R108" s="218">
        <v>163.95743444013482</v>
      </c>
      <c r="S108" s="175"/>
      <c r="T108" s="178"/>
      <c r="U108" s="177"/>
      <c r="V108" s="241"/>
      <c r="W108"/>
      <c r="X108" s="427"/>
      <c r="Y108" s="427"/>
      <c r="Z108" s="427"/>
      <c r="AA108" s="430"/>
    </row>
    <row r="109" spans="1:27" s="138" customFormat="1" ht="13.4" customHeight="1">
      <c r="A109" s="295"/>
      <c r="B109" s="296" t="s">
        <v>509</v>
      </c>
      <c r="C109" s="423"/>
      <c r="D109" s="425"/>
      <c r="E109" s="297" t="s">
        <v>441</v>
      </c>
      <c r="F109" s="303">
        <v>141166.76999999999</v>
      </c>
      <c r="G109" s="214">
        <v>92059.687499999985</v>
      </c>
      <c r="H109" s="214">
        <v>132627.65250000003</v>
      </c>
      <c r="I109" s="214">
        <v>122280.23810132885</v>
      </c>
      <c r="J109" s="217">
        <v>147569.02206005968</v>
      </c>
      <c r="K109" s="217">
        <v>100508.34594133157</v>
      </c>
      <c r="L109" s="217">
        <v>110614.92022841939</v>
      </c>
      <c r="M109" s="217">
        <v>128562.09018386337</v>
      </c>
      <c r="N109" s="217">
        <v>105128.0242961811</v>
      </c>
      <c r="O109" s="217">
        <v>155716.55955218413</v>
      </c>
      <c r="P109" s="217">
        <v>180980.09636781109</v>
      </c>
      <c r="Q109" s="217">
        <v>95127.14876030093</v>
      </c>
      <c r="R109" s="218">
        <v>1512340.55549148</v>
      </c>
      <c r="S109" s="175"/>
      <c r="T109" s="180" t="e">
        <f ca="1">SUM(OFFSET(#REF!,0,0,1,VLOOKUP($T$1,#REF!,2,0)))-SUM(OFFSET($F109,0,0,1,VLOOKUP($T$1,#REF!,2,0)))</f>
        <v>#REF!</v>
      </c>
      <c r="U109" s="179"/>
      <c r="V109" s="241" t="e">
        <f>+#REF!-'P1'!R109</f>
        <v>#REF!</v>
      </c>
      <c r="W109"/>
      <c r="X109" s="427"/>
      <c r="Y109" s="427"/>
      <c r="Z109" s="427"/>
      <c r="AA109" s="430"/>
    </row>
    <row r="110" spans="1:27" s="138" customFormat="1">
      <c r="A110" s="291"/>
      <c r="B110" s="292" t="s">
        <v>617</v>
      </c>
      <c r="C110" s="422" t="s">
        <v>623</v>
      </c>
      <c r="D110" s="424" t="s">
        <v>19</v>
      </c>
      <c r="E110" s="293" t="s">
        <v>7</v>
      </c>
      <c r="F110" s="301">
        <v>795</v>
      </c>
      <c r="G110" s="212">
        <v>3902</v>
      </c>
      <c r="H110" s="212">
        <v>1947</v>
      </c>
      <c r="I110" s="212">
        <v>2409.0980901460152</v>
      </c>
      <c r="J110" s="70">
        <v>2228.6381491037778</v>
      </c>
      <c r="K110" s="70">
        <v>1091.5699266355316</v>
      </c>
      <c r="L110" s="70">
        <v>871.70976177889213</v>
      </c>
      <c r="M110" s="70">
        <v>1013.1438758582503</v>
      </c>
      <c r="N110" s="70">
        <v>828.46983776032243</v>
      </c>
      <c r="O110" s="70">
        <v>1268.6140779614318</v>
      </c>
      <c r="P110" s="70">
        <v>1426.2281830129912</v>
      </c>
      <c r="Q110" s="70">
        <v>749.65713498062416</v>
      </c>
      <c r="R110" s="69">
        <v>18531.129037237835</v>
      </c>
      <c r="S110" s="175"/>
      <c r="T110" s="176" t="e">
        <f ca="1">SUM(OFFSET(#REF!,0,0,1,VLOOKUP($T$1,#REF!,2,0)))-SUM(OFFSET($F110,0,0,1,VLOOKUP($T$1,#REF!,2,0)))</f>
        <v>#REF!</v>
      </c>
      <c r="U110" s="179"/>
      <c r="V110" s="240" t="e">
        <f>+#REF!-'P1'!R110</f>
        <v>#REF!</v>
      </c>
      <c r="W110"/>
      <c r="X110" s="426" t="e">
        <f ca="1">+(OFFSET(#REF!,-1,VLOOKUP($T$1,#REF!,2,0)-1,1,1)-OFFSET('P1'!$F110,0,VLOOKUP($T$1,#REF!,2,0)-1,1,1))*OFFSET('P1'!$F111,0,VLOOKUP($T$1,#REF!,2,0)-1,1,1)</f>
        <v>#REF!</v>
      </c>
      <c r="Y110" s="426" t="e">
        <f ca="1">+OFFSET(#REF!,0,VLOOKUP($T$1,#REF!,2,0)-1,1,1)*(+OFFSET(#REF!,0,VLOOKUP($T$1,#REF!,2,0)-1,1,1)-OFFSET('P1'!$F111,0,VLOOKUP($T$1,#REF!,2,0)-1,1,1))</f>
        <v>#REF!</v>
      </c>
      <c r="Z110" s="428" t="e">
        <f ca="1">+Y110+X110</f>
        <v>#REF!</v>
      </c>
      <c r="AA110" s="429"/>
    </row>
    <row r="111" spans="1:27" s="138" customFormat="1" ht="13.4" customHeight="1">
      <c r="A111" s="295"/>
      <c r="B111" s="296" t="s">
        <v>617</v>
      </c>
      <c r="C111" s="423"/>
      <c r="D111" s="425"/>
      <c r="E111" s="297" t="s">
        <v>440</v>
      </c>
      <c r="F111" s="302">
        <v>236.16869182389925</v>
      </c>
      <c r="G111" s="213">
        <v>227.06321064633531</v>
      </c>
      <c r="H111" s="213">
        <v>231.8251336199281</v>
      </c>
      <c r="I111" s="213">
        <v>216.6517407071926</v>
      </c>
      <c r="J111" s="215">
        <v>216.6517407071926</v>
      </c>
      <c r="K111" s="215">
        <v>216.6517407071926</v>
      </c>
      <c r="L111" s="215">
        <v>216.6517407071926</v>
      </c>
      <c r="M111" s="215">
        <v>216.65174070719257</v>
      </c>
      <c r="N111" s="215">
        <v>216.65174070719257</v>
      </c>
      <c r="O111" s="215">
        <v>209.56833111548909</v>
      </c>
      <c r="P111" s="215">
        <v>216.65174070719263</v>
      </c>
      <c r="Q111" s="215">
        <v>216.6517407071926</v>
      </c>
      <c r="R111" s="218">
        <v>220.79061506068115</v>
      </c>
      <c r="S111" s="175"/>
      <c r="T111" s="178"/>
      <c r="U111" s="177"/>
      <c r="V111" s="241"/>
      <c r="W111"/>
      <c r="X111" s="427"/>
      <c r="Y111" s="427"/>
      <c r="Z111" s="427"/>
      <c r="AA111" s="430"/>
    </row>
    <row r="112" spans="1:27" s="138" customFormat="1" ht="13.4" customHeight="1">
      <c r="A112" s="295"/>
      <c r="B112" s="296" t="s">
        <v>617</v>
      </c>
      <c r="C112" s="423"/>
      <c r="D112" s="425"/>
      <c r="E112" s="297" t="s">
        <v>441</v>
      </c>
      <c r="F112" s="303">
        <v>187754.1099999999</v>
      </c>
      <c r="G112" s="214">
        <v>886000.64794200042</v>
      </c>
      <c r="H112" s="214">
        <v>451363.53515800001</v>
      </c>
      <c r="I112" s="214">
        <v>521935.29476450739</v>
      </c>
      <c r="J112" s="217">
        <v>482838.3344097893</v>
      </c>
      <c r="K112" s="217">
        <v>236490.52470921044</v>
      </c>
      <c r="L112" s="217">
        <v>188857.43728084918</v>
      </c>
      <c r="M112" s="217">
        <v>219499.38429152177</v>
      </c>
      <c r="N112" s="217">
        <v>179489.43247417928</v>
      </c>
      <c r="O112" s="217">
        <v>265861.33514799224</v>
      </c>
      <c r="P112" s="217">
        <v>308994.81849542103</v>
      </c>
      <c r="Q112" s="217">
        <v>162414.52322711906</v>
      </c>
      <c r="R112" s="218">
        <v>4091499.3779005897</v>
      </c>
      <c r="S112" s="175"/>
      <c r="T112" s="180" t="e">
        <f ca="1">SUM(OFFSET(#REF!,0,0,1,VLOOKUP($T$1,#REF!,2,0)))-SUM(OFFSET($F112,0,0,1,VLOOKUP($T$1,#REF!,2,0)))</f>
        <v>#REF!</v>
      </c>
      <c r="U112" s="179"/>
      <c r="V112" s="241" t="e">
        <f>+#REF!-'P1'!R112</f>
        <v>#REF!</v>
      </c>
      <c r="W112"/>
      <c r="X112" s="427"/>
      <c r="Y112" s="427"/>
      <c r="Z112" s="427"/>
      <c r="AA112" s="430"/>
    </row>
    <row r="113" spans="1:27" s="138" customFormat="1">
      <c r="A113" s="291"/>
      <c r="B113" s="292" t="s">
        <v>618</v>
      </c>
      <c r="C113" s="422" t="s">
        <v>624</v>
      </c>
      <c r="D113" s="424" t="s">
        <v>19</v>
      </c>
      <c r="E113" s="293" t="s">
        <v>7</v>
      </c>
      <c r="F113" s="301">
        <v>1331</v>
      </c>
      <c r="G113" s="212">
        <v>8960</v>
      </c>
      <c r="H113" s="212">
        <v>3638</v>
      </c>
      <c r="I113" s="212">
        <v>4529.1044094745084</v>
      </c>
      <c r="J113" s="70">
        <v>2570.5394305880768</v>
      </c>
      <c r="K113" s="70">
        <v>2222.8486663917056</v>
      </c>
      <c r="L113" s="70">
        <v>1481.9065950241165</v>
      </c>
      <c r="M113" s="70">
        <v>1722.3445889590255</v>
      </c>
      <c r="N113" s="70">
        <v>1408.3987241925481</v>
      </c>
      <c r="O113" s="70">
        <v>2086.1326489982916</v>
      </c>
      <c r="P113" s="70">
        <v>2424.5879111220847</v>
      </c>
      <c r="Q113" s="70">
        <v>1274.4171294670609</v>
      </c>
      <c r="R113" s="69">
        <v>33649.280104217425</v>
      </c>
      <c r="S113" s="175"/>
      <c r="T113" s="176" t="e">
        <f ca="1">SUM(OFFSET(#REF!,0,0,1,VLOOKUP($T$1,#REF!,2,0)))-SUM(OFFSET($F113,0,0,1,VLOOKUP($T$1,#REF!,2,0)))</f>
        <v>#REF!</v>
      </c>
      <c r="U113" s="179"/>
      <c r="V113" s="240" t="e">
        <f>+#REF!-'P1'!R113</f>
        <v>#REF!</v>
      </c>
      <c r="W113"/>
      <c r="X113" s="426" t="e">
        <f ca="1">+(OFFSET(#REF!,-1,VLOOKUP($T$1,#REF!,2,0)-1,1,1)-OFFSET('P1'!$F113,0,VLOOKUP($T$1,#REF!,2,0)-1,1,1))*OFFSET('P1'!$F114,0,VLOOKUP($T$1,#REF!,2,0)-1,1,1)</f>
        <v>#REF!</v>
      </c>
      <c r="Y113" s="426" t="e">
        <f ca="1">+OFFSET(#REF!,0,VLOOKUP($T$1,#REF!,2,0)-1,1,1)*(+OFFSET(#REF!,0,VLOOKUP($T$1,#REF!,2,0)-1,1,1)-OFFSET('P1'!$F114,0,VLOOKUP($T$1,#REF!,2,0)-1,1,1))</f>
        <v>#REF!</v>
      </c>
      <c r="Z113" s="428" t="e">
        <f ca="1">+Y113+X113</f>
        <v>#REF!</v>
      </c>
      <c r="AA113" s="429"/>
    </row>
    <row r="114" spans="1:27" s="138" customFormat="1" ht="13.4" customHeight="1">
      <c r="A114" s="295"/>
      <c r="B114" s="296" t="s">
        <v>618</v>
      </c>
      <c r="C114" s="423"/>
      <c r="D114" s="425"/>
      <c r="E114" s="297" t="s">
        <v>440</v>
      </c>
      <c r="F114" s="302">
        <v>236.89064613072875</v>
      </c>
      <c r="G114" s="213">
        <v>231.1561529628348</v>
      </c>
      <c r="H114" s="213">
        <v>235.30597631583291</v>
      </c>
      <c r="I114" s="213">
        <v>216.74270420750904</v>
      </c>
      <c r="J114" s="215">
        <v>216.74270420750904</v>
      </c>
      <c r="K114" s="215">
        <v>216.74270420750904</v>
      </c>
      <c r="L114" s="215">
        <v>216.74270420750904</v>
      </c>
      <c r="M114" s="215">
        <v>216.74270420750901</v>
      </c>
      <c r="N114" s="215">
        <v>216.74270420750901</v>
      </c>
      <c r="O114" s="215">
        <v>216.74270420750904</v>
      </c>
      <c r="P114" s="215">
        <v>216.74270420750904</v>
      </c>
      <c r="Q114" s="215">
        <v>216.74270420750901</v>
      </c>
      <c r="R114" s="218">
        <v>223.38458762330293</v>
      </c>
      <c r="S114" s="175"/>
      <c r="T114" s="178"/>
      <c r="U114" s="177"/>
      <c r="V114" s="241"/>
      <c r="W114"/>
      <c r="X114" s="427"/>
      <c r="Y114" s="427"/>
      <c r="Z114" s="427"/>
      <c r="AA114" s="430"/>
    </row>
    <row r="115" spans="1:27" s="138" customFormat="1" ht="13.4" customHeight="1">
      <c r="A115" s="295"/>
      <c r="B115" s="296" t="s">
        <v>618</v>
      </c>
      <c r="C115" s="423"/>
      <c r="D115" s="425"/>
      <c r="E115" s="297" t="s">
        <v>441</v>
      </c>
      <c r="F115" s="303">
        <v>315301.44999999995</v>
      </c>
      <c r="G115" s="214">
        <v>2071159.1305469999</v>
      </c>
      <c r="H115" s="214">
        <v>856043.14183700015</v>
      </c>
      <c r="I115" s="214">
        <v>981650.33734765823</v>
      </c>
      <c r="J115" s="217">
        <v>557145.66745769023</v>
      </c>
      <c r="K115" s="217">
        <v>481786.23099779338</v>
      </c>
      <c r="L115" s="217">
        <v>321192.44278846896</v>
      </c>
      <c r="M115" s="217">
        <v>373305.62378814974</v>
      </c>
      <c r="N115" s="217">
        <v>305260.14808389853</v>
      </c>
      <c r="O115" s="217">
        <v>452154.03167946398</v>
      </c>
      <c r="P115" s="217">
        <v>525511.74044543621</v>
      </c>
      <c r="Q115" s="217">
        <v>276220.61492906191</v>
      </c>
      <c r="R115" s="218">
        <v>7516730.5599016212</v>
      </c>
      <c r="S115" s="175"/>
      <c r="T115" s="180" t="e">
        <f ca="1">SUM(OFFSET(#REF!,0,0,1,VLOOKUP($T$1,#REF!,2,0)))-SUM(OFFSET($F115,0,0,1,VLOOKUP($T$1,#REF!,2,0)))</f>
        <v>#REF!</v>
      </c>
      <c r="U115" s="179"/>
      <c r="V115" s="241" t="e">
        <f>+#REF!-'P1'!R115</f>
        <v>#REF!</v>
      </c>
      <c r="W115"/>
      <c r="X115" s="427"/>
      <c r="Y115" s="427"/>
      <c r="Z115" s="427"/>
      <c r="AA115" s="430"/>
    </row>
    <row r="116" spans="1:27" s="138" customFormat="1">
      <c r="A116" s="291"/>
      <c r="B116" s="292" t="s">
        <v>619</v>
      </c>
      <c r="C116" s="422" t="s">
        <v>625</v>
      </c>
      <c r="D116" s="424" t="s">
        <v>19</v>
      </c>
      <c r="E116" s="293" t="s">
        <v>7</v>
      </c>
      <c r="F116" s="301">
        <v>1000</v>
      </c>
      <c r="G116" s="212">
        <v>5439</v>
      </c>
      <c r="H116" s="212">
        <v>2295</v>
      </c>
      <c r="I116" s="212">
        <v>3758.1930206277839</v>
      </c>
      <c r="J116" s="70">
        <v>2356.9092761368329</v>
      </c>
      <c r="K116" s="70">
        <v>1560.542274501842</v>
      </c>
      <c r="L116" s="70">
        <v>1307.5646426683381</v>
      </c>
      <c r="M116" s="70">
        <v>1722.3445889590255</v>
      </c>
      <c r="N116" s="70">
        <v>1408.3987241925481</v>
      </c>
      <c r="O116" s="70">
        <v>2092.513760630522</v>
      </c>
      <c r="P116" s="70">
        <v>2424.5879111220847</v>
      </c>
      <c r="Q116" s="70">
        <v>1274.4171294670609</v>
      </c>
      <c r="R116" s="69">
        <v>26639.471328306037</v>
      </c>
      <c r="S116" s="175"/>
      <c r="T116" s="176" t="e">
        <f ca="1">SUM(OFFSET(#REF!,0,0,1,VLOOKUP($T$1,#REF!,2,0)))-SUM(OFFSET($F116,0,0,1,VLOOKUP($T$1,#REF!,2,0)))</f>
        <v>#REF!</v>
      </c>
      <c r="U116" s="179"/>
      <c r="V116" s="240" t="e">
        <f>+#REF!-'P1'!R116</f>
        <v>#REF!</v>
      </c>
      <c r="W116"/>
      <c r="X116" s="426" t="e">
        <f ca="1">+(OFFSET(#REF!,-1,VLOOKUP($T$1,#REF!,2,0)-1,1,1)-OFFSET('P1'!$F116,0,VLOOKUP($T$1,#REF!,2,0)-1,1,1))*OFFSET('P1'!$F117,0,VLOOKUP($T$1,#REF!,2,0)-1,1,1)</f>
        <v>#REF!</v>
      </c>
      <c r="Y116" s="426" t="e">
        <f ca="1">+OFFSET(#REF!,0,VLOOKUP($T$1,#REF!,2,0)-1,1,1)*(+OFFSET(#REF!,0,VLOOKUP($T$1,#REF!,2,0)-1,1,1)-OFFSET('P1'!$F117,0,VLOOKUP($T$1,#REF!,2,0)-1,1,1))</f>
        <v>#REF!</v>
      </c>
      <c r="Z116" s="428" t="e">
        <f ca="1">+Y116+X116</f>
        <v>#REF!</v>
      </c>
      <c r="AA116" s="429"/>
    </row>
    <row r="117" spans="1:27" s="138" customFormat="1" ht="13.4" customHeight="1">
      <c r="A117" s="295"/>
      <c r="B117" s="296" t="s">
        <v>619</v>
      </c>
      <c r="C117" s="423"/>
      <c r="D117" s="425"/>
      <c r="E117" s="297" t="s">
        <v>440</v>
      </c>
      <c r="F117" s="302">
        <v>236.71317999999999</v>
      </c>
      <c r="G117" s="213">
        <v>226.37770921014902</v>
      </c>
      <c r="H117" s="213">
        <v>237.40581325403053</v>
      </c>
      <c r="I117" s="213">
        <v>218.02183103813451</v>
      </c>
      <c r="J117" s="215">
        <v>218.02183103813448</v>
      </c>
      <c r="K117" s="215">
        <v>218.02183103813448</v>
      </c>
      <c r="L117" s="215">
        <v>218.02183103813451</v>
      </c>
      <c r="M117" s="215">
        <v>218.02183103813451</v>
      </c>
      <c r="N117" s="215">
        <v>218.02183103813448</v>
      </c>
      <c r="O117" s="215">
        <v>217.35697441052585</v>
      </c>
      <c r="P117" s="215">
        <v>218.02183103813451</v>
      </c>
      <c r="Q117" s="215">
        <v>218.02183103813454</v>
      </c>
      <c r="R117" s="218">
        <v>222.04721076738142</v>
      </c>
      <c r="S117" s="175"/>
      <c r="T117" s="178"/>
      <c r="U117" s="177"/>
      <c r="V117" s="241"/>
      <c r="W117"/>
      <c r="X117" s="427"/>
      <c r="Y117" s="427"/>
      <c r="Z117" s="427"/>
      <c r="AA117" s="430"/>
    </row>
    <row r="118" spans="1:27" s="138" customFormat="1" ht="13.4" customHeight="1">
      <c r="A118" s="295"/>
      <c r="B118" s="296" t="s">
        <v>619</v>
      </c>
      <c r="C118" s="423"/>
      <c r="D118" s="425"/>
      <c r="E118" s="297" t="s">
        <v>441</v>
      </c>
      <c r="F118" s="303">
        <v>236713.18</v>
      </c>
      <c r="G118" s="214">
        <v>1231268.3603940005</v>
      </c>
      <c r="H118" s="214">
        <v>544846.34141800005</v>
      </c>
      <c r="I118" s="214">
        <v>819368.12375200703</v>
      </c>
      <c r="J118" s="217">
        <v>513857.67597411643</v>
      </c>
      <c r="K118" s="217">
        <v>340232.28409930668</v>
      </c>
      <c r="L118" s="217">
        <v>285077.63759527513</v>
      </c>
      <c r="M118" s="217">
        <v>375508.72096346988</v>
      </c>
      <c r="N118" s="217">
        <v>307061.6686802319</v>
      </c>
      <c r="O118" s="217">
        <v>454822.45992304158</v>
      </c>
      <c r="P118" s="217">
        <v>528613.09589576267</v>
      </c>
      <c r="Q118" s="217">
        <v>277850.75607277197</v>
      </c>
      <c r="R118" s="218">
        <v>5915220.3047679849</v>
      </c>
      <c r="S118" s="175"/>
      <c r="T118" s="180" t="e">
        <f ca="1">SUM(OFFSET(#REF!,0,0,1,VLOOKUP($T$1,#REF!,2,0)))-SUM(OFFSET($F118,0,0,1,VLOOKUP($T$1,#REF!,2,0)))</f>
        <v>#REF!</v>
      </c>
      <c r="U118" s="179"/>
      <c r="V118" s="241" t="e">
        <f>+#REF!-'P1'!R118</f>
        <v>#REF!</v>
      </c>
      <c r="W118"/>
      <c r="X118" s="427"/>
      <c r="Y118" s="427"/>
      <c r="Z118" s="427"/>
      <c r="AA118" s="430"/>
    </row>
    <row r="119" spans="1:27" s="138" customFormat="1">
      <c r="A119" s="291"/>
      <c r="B119" s="292" t="s">
        <v>620</v>
      </c>
      <c r="C119" s="422" t="s">
        <v>610</v>
      </c>
      <c r="D119" s="424" t="s">
        <v>580</v>
      </c>
      <c r="E119" s="293" t="s">
        <v>7</v>
      </c>
      <c r="F119" s="301">
        <v>504</v>
      </c>
      <c r="G119" s="212">
        <v>2418</v>
      </c>
      <c r="H119" s="212">
        <v>2746</v>
      </c>
      <c r="I119" s="212">
        <v>1445.4588540876091</v>
      </c>
      <c r="J119" s="70">
        <v>3093.1599608569345</v>
      </c>
      <c r="K119" s="70">
        <v>2126.6744842590865</v>
      </c>
      <c r="L119" s="70">
        <v>1307.5646426683381</v>
      </c>
      <c r="M119" s="70">
        <v>1519.7158137873755</v>
      </c>
      <c r="N119" s="70">
        <v>1242.7047566404835</v>
      </c>
      <c r="O119" s="70">
        <v>1840.7052785279047</v>
      </c>
      <c r="P119" s="70">
        <v>3565.570457532478</v>
      </c>
      <c r="Q119" s="70">
        <v>1124.4857024709361</v>
      </c>
      <c r="R119" s="69">
        <v>22934.039950831146</v>
      </c>
      <c r="S119" s="175"/>
      <c r="T119" s="176" t="e">
        <f ca="1">SUM(OFFSET(#REF!,0,0,1,VLOOKUP($T$1,#REF!,2,0)))-SUM(OFFSET($F119,0,0,1,VLOOKUP($T$1,#REF!,2,0)))</f>
        <v>#REF!</v>
      </c>
      <c r="U119" s="179"/>
      <c r="V119" s="176" t="e">
        <f>+#REF!-'P1'!R119</f>
        <v>#REF!</v>
      </c>
      <c r="W119"/>
      <c r="X119" s="426" t="e">
        <f ca="1">+(OFFSET(#REF!,-1,VLOOKUP($T$1,#REF!,2,0)-1,1,1)-OFFSET('P1'!$F119,0,VLOOKUP($T$1,#REF!,2,0)-1,1,1))*OFFSET('P1'!$F120,0,VLOOKUP($T$1,#REF!,2,0)-1,1,1)</f>
        <v>#REF!</v>
      </c>
      <c r="Y119" s="426" t="e">
        <f ca="1">+OFFSET(#REF!,0,VLOOKUP($T$1,#REF!,2,0)-1,1,1)*(+OFFSET(#REF!,0,VLOOKUP($T$1,#REF!,2,0)-1,1,1)-OFFSET('P1'!$F120,0,VLOOKUP($T$1,#REF!,2,0)-1,1,1))</f>
        <v>#REF!</v>
      </c>
      <c r="Z119" s="428" t="e">
        <f ca="1">+Y119+X119</f>
        <v>#REF!</v>
      </c>
      <c r="AA119" s="457"/>
    </row>
    <row r="120" spans="1:27" s="138" customFormat="1" ht="13.4" customHeight="1">
      <c r="A120" s="295"/>
      <c r="B120" s="296" t="s">
        <v>620</v>
      </c>
      <c r="C120" s="423"/>
      <c r="D120" s="425"/>
      <c r="E120" s="297" t="s">
        <v>440</v>
      </c>
      <c r="F120" s="302">
        <v>295.91797619047622</v>
      </c>
      <c r="G120" s="213">
        <v>306.20752584780809</v>
      </c>
      <c r="H120" s="213">
        <v>292.9853250182083</v>
      </c>
      <c r="I120" s="213">
        <v>283.21883928070133</v>
      </c>
      <c r="J120" s="215">
        <v>283.21883928070127</v>
      </c>
      <c r="K120" s="215">
        <v>283.21883928070133</v>
      </c>
      <c r="L120" s="215">
        <v>283.21883928070133</v>
      </c>
      <c r="M120" s="215">
        <v>283.21883928070127</v>
      </c>
      <c r="N120" s="215">
        <v>283.21883928070133</v>
      </c>
      <c r="O120" s="215">
        <v>283.21883928070133</v>
      </c>
      <c r="P120" s="215">
        <v>283.21883928070133</v>
      </c>
      <c r="Q120" s="215">
        <v>283.21883928070133</v>
      </c>
      <c r="R120" s="218">
        <v>287.09106498307989</v>
      </c>
      <c r="S120" s="175"/>
      <c r="T120" s="178"/>
      <c r="U120" s="177"/>
      <c r="V120" s="178"/>
      <c r="W120"/>
      <c r="X120" s="427"/>
      <c r="Y120" s="427"/>
      <c r="Z120" s="427"/>
      <c r="AA120" s="430"/>
    </row>
    <row r="121" spans="1:27" s="138" customFormat="1" ht="13.4" customHeight="1">
      <c r="A121" s="295"/>
      <c r="B121" s="296" t="s">
        <v>620</v>
      </c>
      <c r="C121" s="423"/>
      <c r="D121" s="425"/>
      <c r="E121" s="297" t="s">
        <v>441</v>
      </c>
      <c r="F121" s="303">
        <v>149142.66</v>
      </c>
      <c r="G121" s="214">
        <v>740409.79749999999</v>
      </c>
      <c r="H121" s="214">
        <v>804537.70250000001</v>
      </c>
      <c r="I121" s="214">
        <v>409381.17888270528</v>
      </c>
      <c r="J121" s="217">
        <v>876041.17382344045</v>
      </c>
      <c r="K121" s="217">
        <v>602314.27895974263</v>
      </c>
      <c r="L121" s="217">
        <v>370326.94038101175</v>
      </c>
      <c r="M121" s="217">
        <v>430412.14881738689</v>
      </c>
      <c r="N121" s="217">
        <v>351957.39874432416</v>
      </c>
      <c r="O121" s="217">
        <v>521322.41244253318</v>
      </c>
      <c r="P121" s="217">
        <v>1009836.7263559076</v>
      </c>
      <c r="Q121" s="217">
        <v>318475.53544156259</v>
      </c>
      <c r="R121" s="218">
        <v>6584157.9538486144</v>
      </c>
      <c r="S121" s="175"/>
      <c r="T121" s="180" t="e">
        <f ca="1">SUM(OFFSET(#REF!,0,0,1,VLOOKUP($T$1,#REF!,2,0)))-SUM(OFFSET($F121,0,0,1,VLOOKUP($T$1,#REF!,2,0)))</f>
        <v>#REF!</v>
      </c>
      <c r="U121" s="179"/>
      <c r="V121" s="180" t="e">
        <f>+#REF!-'P1'!R121</f>
        <v>#REF!</v>
      </c>
      <c r="W121"/>
      <c r="X121" s="427"/>
      <c r="Y121" s="427"/>
      <c r="Z121" s="427"/>
      <c r="AA121" s="430"/>
    </row>
    <row r="122" spans="1:27" s="138" customFormat="1" ht="13.4" customHeight="1">
      <c r="A122" s="291"/>
      <c r="B122" s="292" t="s">
        <v>633</v>
      </c>
      <c r="C122" s="422" t="s">
        <v>632</v>
      </c>
      <c r="D122" s="424"/>
      <c r="E122" s="293" t="s">
        <v>7</v>
      </c>
      <c r="F122" s="301">
        <v>0</v>
      </c>
      <c r="G122" s="212">
        <v>0</v>
      </c>
      <c r="H122" s="212">
        <v>0</v>
      </c>
      <c r="I122" s="212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69">
        <v>0</v>
      </c>
      <c r="S122" s="175"/>
      <c r="T122" s="176" t="e">
        <f ca="1">SUM(OFFSET(#REF!,0,0,1,VLOOKUP($T$1,#REF!,2,0)))-SUM(OFFSET($F122,0,0,1,VLOOKUP($T$1,#REF!,2,0)))</f>
        <v>#REF!</v>
      </c>
      <c r="U122" s="179"/>
      <c r="V122" s="240" t="e">
        <f>+#REF!-'P1'!R122</f>
        <v>#REF!</v>
      </c>
      <c r="W122"/>
      <c r="X122" s="426" t="e">
        <f ca="1">OFFSET(#REF!,0,VLOOKUP($T$1,#REF!,2,0)-1,1,1)*T122</f>
        <v>#REF!</v>
      </c>
      <c r="Y122" s="426" t="e">
        <f ca="1">+OFFSET('P1'!$F122,0,VLOOKUP($T$1,#REF!,2,0)-1,1,1)*(+OFFSET(#REF!,0,VLOOKUP($T$1,#REF!,2,0)-1,1,1)-OFFSET('P1'!$F123,0,VLOOKUP($T$1,#REF!,2,0)-1,1,1))</f>
        <v>#REF!</v>
      </c>
      <c r="Z122" s="428" t="e">
        <f ca="1">+Y122+X122</f>
        <v>#REF!</v>
      </c>
      <c r="AA122" s="429"/>
    </row>
    <row r="123" spans="1:27" s="138" customFormat="1" ht="13.4" customHeight="1">
      <c r="A123" s="295"/>
      <c r="B123" s="296" t="s">
        <v>633</v>
      </c>
      <c r="C123" s="423"/>
      <c r="D123" s="425"/>
      <c r="E123" s="297" t="s">
        <v>440</v>
      </c>
      <c r="F123" s="302">
        <v>0</v>
      </c>
      <c r="G123" s="213">
        <v>0</v>
      </c>
      <c r="H123" s="213">
        <v>0</v>
      </c>
      <c r="I123" s="213">
        <v>0</v>
      </c>
      <c r="J123" s="215">
        <v>0</v>
      </c>
      <c r="K123" s="215">
        <v>0</v>
      </c>
      <c r="L123" s="215">
        <v>0</v>
      </c>
      <c r="M123" s="215">
        <v>0</v>
      </c>
      <c r="N123" s="215">
        <v>0</v>
      </c>
      <c r="O123" s="215">
        <v>0</v>
      </c>
      <c r="P123" s="215">
        <v>0</v>
      </c>
      <c r="Q123" s="215">
        <v>0</v>
      </c>
      <c r="R123" s="218">
        <v>0</v>
      </c>
      <c r="S123" s="175"/>
      <c r="T123" s="178"/>
      <c r="U123" s="177"/>
      <c r="V123" s="241"/>
      <c r="W123"/>
      <c r="X123" s="427"/>
      <c r="Y123" s="427"/>
      <c r="Z123" s="427"/>
      <c r="AA123" s="430"/>
    </row>
    <row r="124" spans="1:27" s="138" customFormat="1" ht="13.4" customHeight="1">
      <c r="A124" s="295"/>
      <c r="B124" s="296" t="s">
        <v>633</v>
      </c>
      <c r="C124" s="423"/>
      <c r="D124" s="425"/>
      <c r="E124" s="297" t="s">
        <v>441</v>
      </c>
      <c r="F124" s="303">
        <v>-15840.4444519561</v>
      </c>
      <c r="G124" s="214">
        <v>-107228.8152666667</v>
      </c>
      <c r="H124" s="214">
        <v>-564317.10122668603</v>
      </c>
      <c r="I124" s="214">
        <v>0</v>
      </c>
      <c r="J124" s="217">
        <v>0</v>
      </c>
      <c r="K124" s="217">
        <v>0</v>
      </c>
      <c r="L124" s="217">
        <v>0</v>
      </c>
      <c r="M124" s="217">
        <v>0</v>
      </c>
      <c r="N124" s="217">
        <v>0</v>
      </c>
      <c r="O124" s="217">
        <v>0</v>
      </c>
      <c r="P124" s="217">
        <v>0</v>
      </c>
      <c r="Q124" s="217">
        <v>0</v>
      </c>
      <c r="R124" s="218">
        <v>-687386.36094530881</v>
      </c>
      <c r="S124" s="175"/>
      <c r="T124" s="180" t="e">
        <f ca="1">SUM(OFFSET(#REF!,0,0,1,VLOOKUP($T$1,#REF!,2,0)))-SUM(OFFSET($F124,0,0,1,VLOOKUP($T$1,#REF!,2,0)))</f>
        <v>#REF!</v>
      </c>
      <c r="U124" s="179"/>
      <c r="V124" s="241" t="e">
        <f>+#REF!-'P1'!R124</f>
        <v>#REF!</v>
      </c>
      <c r="W124"/>
      <c r="X124" s="427"/>
      <c r="Y124" s="427"/>
      <c r="Z124" s="427"/>
      <c r="AA124" s="430"/>
    </row>
    <row r="125" spans="1:27" s="138" customFormat="1">
      <c r="A125" s="452" t="s">
        <v>8</v>
      </c>
      <c r="B125" s="452"/>
      <c r="C125" s="452"/>
      <c r="D125" s="452"/>
      <c r="E125" s="311" t="s">
        <v>7</v>
      </c>
      <c r="F125" s="312">
        <v>14062</v>
      </c>
      <c r="G125" s="28">
        <v>51118</v>
      </c>
      <c r="H125" s="28">
        <v>21891</v>
      </c>
      <c r="I125" s="28">
        <v>32301.187192677771</v>
      </c>
      <c r="J125" s="28">
        <v>26633.760948768238</v>
      </c>
      <c r="K125" s="28">
        <v>24786.114419650348</v>
      </c>
      <c r="L125" s="28">
        <v>16457.880302385485</v>
      </c>
      <c r="M125" s="28">
        <v>18226.458326689921</v>
      </c>
      <c r="N125" s="28">
        <v>14904.172381308197</v>
      </c>
      <c r="O125" s="28">
        <v>22418.563155617529</v>
      </c>
      <c r="P125" s="28">
        <v>27426.367959339823</v>
      </c>
      <c r="Q125" s="28">
        <v>13580.488794454994</v>
      </c>
      <c r="R125" s="28">
        <v>283805.99348089227</v>
      </c>
      <c r="S125" s="175"/>
      <c r="T125" s="146" t="e">
        <f ca="1">SUM(OFFSET(#REF!,0,0,1,VLOOKUP($T$1,#REF!,2,0)))-SUM(OFFSET($F125,0,0,1,VLOOKUP($T$1,#REF!,2,0)))</f>
        <v>#REF!</v>
      </c>
      <c r="U125" s="197"/>
      <c r="V125" s="244" t="e">
        <f>+#REF!-'P1'!R125</f>
        <v>#REF!</v>
      </c>
      <c r="W125"/>
      <c r="X125" s="454" t="e">
        <f ca="1">SUMIF($E$53:$E$124,$E125,X$53:X$124)</f>
        <v>#REF!</v>
      </c>
      <c r="Y125" s="454" t="e">
        <f ca="1">SUMIF($E$53:$E$124,$E125,Y$53:Y$124)</f>
        <v>#REF!</v>
      </c>
      <c r="Z125" s="454" t="e">
        <f ca="1">+Y125+X125</f>
        <v>#REF!</v>
      </c>
      <c r="AA125" s="378"/>
    </row>
    <row r="126" spans="1:27" s="138" customFormat="1" ht="13.4" customHeight="1">
      <c r="A126" s="453"/>
      <c r="B126" s="453"/>
      <c r="C126" s="453"/>
      <c r="D126" s="453"/>
      <c r="E126" s="313" t="s">
        <v>440</v>
      </c>
      <c r="F126" s="314">
        <v>205.33998688295009</v>
      </c>
      <c r="G126" s="21">
        <v>199.27054604928466</v>
      </c>
      <c r="H126" s="21">
        <v>202.29688867056385</v>
      </c>
      <c r="I126" s="21">
        <v>187.48548676029918</v>
      </c>
      <c r="J126" s="21">
        <v>196.29543342813241</v>
      </c>
      <c r="K126" s="21">
        <v>185.19702916895599</v>
      </c>
      <c r="L126" s="21">
        <v>194.26448621067044</v>
      </c>
      <c r="M126" s="21">
        <v>193.67513678520831</v>
      </c>
      <c r="N126" s="21">
        <v>193.67513678520837</v>
      </c>
      <c r="O126" s="21">
        <v>193.48755872389359</v>
      </c>
      <c r="P126" s="21">
        <v>198.54618042680778</v>
      </c>
      <c r="Q126" s="21">
        <v>195.12598038854978</v>
      </c>
      <c r="R126" s="21">
        <v>195.28646427990185</v>
      </c>
      <c r="S126" s="175"/>
      <c r="T126" s="147"/>
      <c r="U126" s="197"/>
      <c r="V126" s="245"/>
      <c r="W126"/>
      <c r="X126" s="455"/>
      <c r="Y126" s="455"/>
      <c r="Z126" s="455"/>
      <c r="AA126" s="379"/>
    </row>
    <row r="127" spans="1:27" s="138" customFormat="1" ht="13.4" customHeight="1">
      <c r="A127" s="453"/>
      <c r="B127" s="453"/>
      <c r="C127" s="453"/>
      <c r="D127" s="453"/>
      <c r="E127" s="315" t="s">
        <v>441</v>
      </c>
      <c r="F127" s="316">
        <v>2887490.8955480442</v>
      </c>
      <c r="G127" s="22">
        <v>10186311.772947334</v>
      </c>
      <c r="H127" s="22">
        <v>4428481.1898873132</v>
      </c>
      <c r="I127" s="22">
        <v>6056003.8037547339</v>
      </c>
      <c r="J127" s="22">
        <v>5228085.6492597284</v>
      </c>
      <c r="K127" s="22">
        <v>4590314.7551610665</v>
      </c>
      <c r="L127" s="22">
        <v>3197181.6610596296</v>
      </c>
      <c r="M127" s="22">
        <v>3530011.8095315695</v>
      </c>
      <c r="N127" s="22">
        <v>2886567.6246201899</v>
      </c>
      <c r="O127" s="22">
        <v>4337713.0550778639</v>
      </c>
      <c r="P127" s="22">
        <v>5445400.6013071043</v>
      </c>
      <c r="Q127" s="22">
        <v>2649906.1901737452</v>
      </c>
      <c r="R127" s="22">
        <v>55423469.008328326</v>
      </c>
      <c r="S127" s="175"/>
      <c r="T127" s="148" t="e">
        <f ca="1">SUM(OFFSET(#REF!,0,0,1,VLOOKUP($T$1,#REF!,2,0)))-SUM(OFFSET($F127,0,0,1,VLOOKUP($T$1,#REF!,2,0)))</f>
        <v>#REF!</v>
      </c>
      <c r="U127" s="197"/>
      <c r="V127" s="246" t="e">
        <f>+#REF!-'P1'!R127</f>
        <v>#REF!</v>
      </c>
      <c r="W127"/>
      <c r="X127" s="456"/>
      <c r="Y127" s="456"/>
      <c r="Z127" s="456"/>
      <c r="AA127" s="380"/>
    </row>
    <row r="128" spans="1:27" s="138" customFormat="1" ht="13.4" customHeight="1">
      <c r="A128" s="308"/>
      <c r="B128" s="281"/>
      <c r="C128" s="282"/>
      <c r="D128" s="280"/>
      <c r="E128" s="308"/>
      <c r="F128" s="317"/>
      <c r="G128" s="11"/>
      <c r="H128" s="11"/>
      <c r="I128" s="11" t="e">
        <v>#REF!</v>
      </c>
      <c r="J128" s="11"/>
      <c r="K128" s="11"/>
      <c r="L128" s="11"/>
      <c r="M128" s="11"/>
      <c r="N128" s="11"/>
      <c r="O128" s="11"/>
      <c r="P128" s="11"/>
      <c r="Q128" s="11"/>
      <c r="R128" s="220"/>
      <c r="S128" s="175"/>
      <c r="T128" s="145" t="e">
        <f ca="1">SUM(OFFSET(#REF!,0,0,1,VLOOKUP($T$1,#REF!,2,0)))-SUM(OFFSET($F128,0,0,1,VLOOKUP($T$1,#REF!,2,0)))</f>
        <v>#REF!</v>
      </c>
      <c r="U128" s="163"/>
      <c r="V128" s="243"/>
      <c r="W128"/>
      <c r="X128" s="145"/>
      <c r="Y128" s="145"/>
      <c r="Z128" s="145"/>
      <c r="AA128" s="377"/>
    </row>
    <row r="129" spans="1:27" s="138" customFormat="1">
      <c r="A129" s="291" t="s">
        <v>34</v>
      </c>
      <c r="B129" s="292" t="s">
        <v>12</v>
      </c>
      <c r="C129" s="422" t="s">
        <v>13</v>
      </c>
      <c r="D129" s="424" t="s">
        <v>14</v>
      </c>
      <c r="E129" s="293" t="s">
        <v>7</v>
      </c>
      <c r="F129" s="301">
        <v>867</v>
      </c>
      <c r="G129" s="212">
        <v>7529</v>
      </c>
      <c r="H129" s="212">
        <v>494</v>
      </c>
      <c r="I129" s="212">
        <v>7227.2942704380457</v>
      </c>
      <c r="J129" s="132">
        <v>1162.92952885816</v>
      </c>
      <c r="K129" s="132">
        <v>704.0569702241562</v>
      </c>
      <c r="L129" s="132">
        <v>2179.2744044472306</v>
      </c>
      <c r="M129" s="132">
        <v>2026.2877517165007</v>
      </c>
      <c r="N129" s="132">
        <v>828.46983776032243</v>
      </c>
      <c r="O129" s="132">
        <v>1227.1368523519366</v>
      </c>
      <c r="P129" s="132">
        <v>1426.2281830129912</v>
      </c>
      <c r="Q129" s="132">
        <v>899.58856197674902</v>
      </c>
      <c r="R129" s="10">
        <v>26571.266360786096</v>
      </c>
      <c r="S129" s="175"/>
      <c r="T129" s="176" t="e">
        <f ca="1">SUM(OFFSET(#REF!,0,0,1,VLOOKUP($T$1,#REF!,2,0)))-SUM(OFFSET($F129,0,0,1,VLOOKUP($T$1,#REF!,2,0)))</f>
        <v>#REF!</v>
      </c>
      <c r="U129" s="179"/>
      <c r="V129" s="240" t="e">
        <f>+#REF!-'P1'!R129</f>
        <v>#REF!</v>
      </c>
      <c r="W129"/>
      <c r="X129" s="426" t="e">
        <f ca="1">+(OFFSET(#REF!,-1,VLOOKUP($T$1,#REF!,2,0)-1,1,1)-OFFSET('P1'!$F129,0,VLOOKUP($T$1,#REF!,2,0)-1,1,1))*OFFSET(#REF!,-1,VLOOKUP($T$1,#REF!,2,0)-1,1,1)</f>
        <v>#REF!</v>
      </c>
      <c r="Y129" s="426" t="e">
        <f ca="1">+OFFSET(#REF!,0,VLOOKUP($T$1,#REF!,2,0)-1,1,1)*(+OFFSET(#REF!,0,VLOOKUP($T$1,#REF!,2,0)-1,1,1)-OFFSET('P1'!$F130,0,VLOOKUP($T$1,#REF!,2,0)-1,1,1))</f>
        <v>#REF!</v>
      </c>
      <c r="Z129" s="428" t="e">
        <f ca="1">+Y129+X129</f>
        <v>#REF!</v>
      </c>
      <c r="AA129" s="429"/>
    </row>
    <row r="130" spans="1:27" s="138" customFormat="1" ht="13.4" customHeight="1">
      <c r="A130" s="295"/>
      <c r="B130" s="296" t="s">
        <v>12</v>
      </c>
      <c r="C130" s="423"/>
      <c r="D130" s="425"/>
      <c r="E130" s="297" t="s">
        <v>440</v>
      </c>
      <c r="F130" s="302">
        <v>87.097139561707039</v>
      </c>
      <c r="G130" s="213">
        <v>8.7726563219551075</v>
      </c>
      <c r="H130" s="213">
        <v>140.65350612348178</v>
      </c>
      <c r="I130" s="213">
        <f>+I131/I129</f>
        <v>11.043936135261708</v>
      </c>
      <c r="J130" s="131">
        <v>82.829521014462813</v>
      </c>
      <c r="K130" s="131">
        <v>82.829521014462799</v>
      </c>
      <c r="L130" s="131">
        <v>82.829521014462813</v>
      </c>
      <c r="M130" s="131">
        <v>82.829521014462799</v>
      </c>
      <c r="N130" s="131">
        <v>82.829521014462799</v>
      </c>
      <c r="O130" s="131">
        <v>82.829521014462799</v>
      </c>
      <c r="P130" s="131">
        <v>82.829521014462813</v>
      </c>
      <c r="Q130" s="131">
        <v>82.829521014462784</v>
      </c>
      <c r="R130" s="23">
        <v>43.534269050710378</v>
      </c>
      <c r="S130" s="175"/>
      <c r="T130" s="178"/>
      <c r="U130" s="177"/>
      <c r="V130" s="241"/>
      <c r="W130"/>
      <c r="X130" s="427"/>
      <c r="Y130" s="427"/>
      <c r="Z130" s="427"/>
      <c r="AA130" s="430"/>
    </row>
    <row r="131" spans="1:27" s="138" customFormat="1" ht="13.4" customHeight="1">
      <c r="A131" s="295"/>
      <c r="B131" s="296" t="s">
        <v>12</v>
      </c>
      <c r="C131" s="423"/>
      <c r="D131" s="425"/>
      <c r="E131" s="297" t="s">
        <v>441</v>
      </c>
      <c r="F131" s="303">
        <v>75513.22</v>
      </c>
      <c r="G131" s="214">
        <v>66049.329448000004</v>
      </c>
      <c r="H131" s="214">
        <v>69482.832024999996</v>
      </c>
      <c r="I131" s="214">
        <v>79817.776353460635</v>
      </c>
      <c r="J131" s="130">
        <v>96324.895848896296</v>
      </c>
      <c r="K131" s="130">
        <v>58316.701610560754</v>
      </c>
      <c r="L131" s="130">
        <v>180508.25507944281</v>
      </c>
      <c r="M131" s="130">
        <v>167836.44391215048</v>
      </c>
      <c r="N131" s="130">
        <v>68621.759836617217</v>
      </c>
      <c r="O131" s="130">
        <v>101643.15769950647</v>
      </c>
      <c r="P131" s="130">
        <v>118133.79725629366</v>
      </c>
      <c r="Q131" s="130">
        <v>74512.489698623496</v>
      </c>
      <c r="R131" s="9">
        <v>1156760.6587685519</v>
      </c>
      <c r="S131" s="175"/>
      <c r="T131" s="180" t="e">
        <f ca="1">SUM(OFFSET(#REF!,0,0,1,VLOOKUP($T$1,#REF!,2,0)))-SUM(OFFSET($F131,0,0,1,VLOOKUP($T$1,#REF!,2,0)))</f>
        <v>#REF!</v>
      </c>
      <c r="U131" s="179"/>
      <c r="V131" s="241" t="e">
        <f>+#REF!-'P1'!R131</f>
        <v>#REF!</v>
      </c>
      <c r="W131"/>
      <c r="X131" s="427"/>
      <c r="Y131" s="427"/>
      <c r="Z131" s="427"/>
      <c r="AA131" s="430"/>
    </row>
    <row r="132" spans="1:27" s="138" customFormat="1">
      <c r="A132" s="291"/>
      <c r="B132" s="292" t="s">
        <v>15</v>
      </c>
      <c r="C132" s="422" t="s">
        <v>13</v>
      </c>
      <c r="D132" s="424" t="s">
        <v>16</v>
      </c>
      <c r="E132" s="293" t="s">
        <v>7</v>
      </c>
      <c r="F132" s="301">
        <v>901</v>
      </c>
      <c r="G132" s="212">
        <v>564</v>
      </c>
      <c r="H132" s="212">
        <v>786</v>
      </c>
      <c r="I132" s="212">
        <v>915.4572742554858</v>
      </c>
      <c r="J132" s="132">
        <v>1104.7830524152521</v>
      </c>
      <c r="K132" s="132">
        <v>668.85412171294831</v>
      </c>
      <c r="L132" s="132">
        <v>3748.3519756492369</v>
      </c>
      <c r="M132" s="132">
        <v>962.48668206533785</v>
      </c>
      <c r="N132" s="132">
        <v>787.04634587230635</v>
      </c>
      <c r="O132" s="132">
        <v>1165.7800097343397</v>
      </c>
      <c r="P132" s="132">
        <v>1354.9167738623416</v>
      </c>
      <c r="Q132" s="132">
        <v>712.17427823159301</v>
      </c>
      <c r="R132" s="10">
        <v>13670.850513798841</v>
      </c>
      <c r="S132" s="175"/>
      <c r="T132" s="176" t="e">
        <f ca="1">SUM(OFFSET(#REF!,0,0,1,VLOOKUP($T$1,#REF!,2,0)))-SUM(OFFSET($F132,0,0,1,VLOOKUP($T$1,#REF!,2,0)))</f>
        <v>#REF!</v>
      </c>
      <c r="U132" s="179"/>
      <c r="V132" s="240" t="e">
        <f>+#REF!-'P1'!R132</f>
        <v>#REF!</v>
      </c>
      <c r="W132"/>
      <c r="X132" s="426" t="e">
        <f ca="1">+(OFFSET(#REF!,-1,VLOOKUP($T$1,#REF!,2,0)-1,1,1)-OFFSET('P1'!$F132,0,VLOOKUP($T$1,#REF!,2,0)-1,1,1))*OFFSET(#REF!,-1,VLOOKUP($T$1,#REF!,2,0)-1,1,1)</f>
        <v>#REF!</v>
      </c>
      <c r="Y132" s="426" t="e">
        <f ca="1">+OFFSET(#REF!,0,VLOOKUP($T$1,#REF!,2,0)-1,1,1)*(+OFFSET(#REF!,0,VLOOKUP($T$1,#REF!,2,0)-1,1,1)-OFFSET('P1'!$F133,0,VLOOKUP($T$1,#REF!,2,0)-1,1,1))</f>
        <v>#REF!</v>
      </c>
      <c r="Z132" s="428" t="e">
        <f ca="1">+Y132+X132</f>
        <v>#REF!</v>
      </c>
      <c r="AA132" s="429"/>
    </row>
    <row r="133" spans="1:27" s="138" customFormat="1" ht="13.4" customHeight="1">
      <c r="A133" s="295"/>
      <c r="B133" s="296" t="s">
        <v>15</v>
      </c>
      <c r="C133" s="423"/>
      <c r="D133" s="425"/>
      <c r="E133" s="297" t="s">
        <v>440</v>
      </c>
      <c r="F133" s="302">
        <v>185.54217536071033</v>
      </c>
      <c r="G133" s="213">
        <v>186.09898492907806</v>
      </c>
      <c r="H133" s="213">
        <v>186.13869274809161</v>
      </c>
      <c r="I133" s="213">
        <f>+I134/I132</f>
        <v>174.37485232738175</v>
      </c>
      <c r="J133" s="131">
        <v>174.37485232738175</v>
      </c>
      <c r="K133" s="131">
        <v>174.37485232738177</v>
      </c>
      <c r="L133" s="131">
        <v>174.37485232738172</v>
      </c>
      <c r="M133" s="131">
        <v>174.37485232738172</v>
      </c>
      <c r="N133" s="131">
        <v>174.37485232738172</v>
      </c>
      <c r="O133" s="131">
        <v>174.37485232738175</v>
      </c>
      <c r="P133" s="131">
        <v>174.37485232738175</v>
      </c>
      <c r="Q133" s="131">
        <v>174.37485232738172</v>
      </c>
      <c r="R133" s="23">
        <v>176.27089730167944</v>
      </c>
      <c r="S133" s="175"/>
      <c r="T133" s="178"/>
      <c r="U133" s="177"/>
      <c r="V133" s="241"/>
      <c r="W133"/>
      <c r="X133" s="427"/>
      <c r="Y133" s="427"/>
      <c r="Z133" s="427"/>
      <c r="AA133" s="430"/>
    </row>
    <row r="134" spans="1:27" s="138" customFormat="1" ht="13.4" customHeight="1">
      <c r="A134" s="295"/>
      <c r="B134" s="296" t="s">
        <v>15</v>
      </c>
      <c r="C134" s="423"/>
      <c r="D134" s="425"/>
      <c r="E134" s="297" t="s">
        <v>441</v>
      </c>
      <c r="F134" s="303">
        <v>167173.5</v>
      </c>
      <c r="G134" s="214">
        <v>104959.82750000003</v>
      </c>
      <c r="H134" s="214">
        <v>146305.01250000001</v>
      </c>
      <c r="I134" s="214">
        <v>159632.72701032774</v>
      </c>
      <c r="J134" s="130">
        <v>192646.38161870363</v>
      </c>
      <c r="K134" s="130">
        <v>116631.33870225599</v>
      </c>
      <c r="L134" s="130">
        <v>653618.32222488523</v>
      </c>
      <c r="M134" s="130">
        <v>167833.47305221489</v>
      </c>
      <c r="N134" s="130">
        <v>137241.09033628882</v>
      </c>
      <c r="O134" s="130">
        <v>203282.71704363913</v>
      </c>
      <c r="P134" s="130">
        <v>236263.4123581383</v>
      </c>
      <c r="Q134" s="130">
        <v>124185.2845979937</v>
      </c>
      <c r="R134" s="9">
        <v>2409773.0869444474</v>
      </c>
      <c r="S134" s="175"/>
      <c r="T134" s="180" t="e">
        <f ca="1">SUM(OFFSET(#REF!,0,0,1,VLOOKUP($T$1,#REF!,2,0)))-SUM(OFFSET($F134,0,0,1,VLOOKUP($T$1,#REF!,2,0)))</f>
        <v>#REF!</v>
      </c>
      <c r="U134" s="179"/>
      <c r="V134" s="241" t="e">
        <f>+#REF!-'P1'!R134</f>
        <v>#REF!</v>
      </c>
      <c r="W134"/>
      <c r="X134" s="427"/>
      <c r="Y134" s="427"/>
      <c r="Z134" s="427"/>
      <c r="AA134" s="430"/>
    </row>
    <row r="135" spans="1:27" s="138" customFormat="1">
      <c r="A135" s="291"/>
      <c r="B135" s="292" t="s">
        <v>80</v>
      </c>
      <c r="C135" s="422" t="s">
        <v>13</v>
      </c>
      <c r="D135" s="424" t="s">
        <v>59</v>
      </c>
      <c r="E135" s="293" t="s">
        <v>7</v>
      </c>
      <c r="F135" s="301">
        <v>653</v>
      </c>
      <c r="G135" s="212">
        <v>117</v>
      </c>
      <c r="H135" s="212">
        <v>166</v>
      </c>
      <c r="I135" s="212">
        <v>96.363923605840597</v>
      </c>
      <c r="J135" s="132">
        <v>116.29295288581601</v>
      </c>
      <c r="K135" s="132">
        <v>70.405697022415609</v>
      </c>
      <c r="L135" s="132">
        <v>2615.1292853366763</v>
      </c>
      <c r="M135" s="132">
        <v>2532.8596896456256</v>
      </c>
      <c r="N135" s="132">
        <v>1159.8577728644514</v>
      </c>
      <c r="O135" s="132">
        <v>1717.9915932927111</v>
      </c>
      <c r="P135" s="132">
        <v>1996.7194562181876</v>
      </c>
      <c r="Q135" s="132">
        <v>1049.5199889728738</v>
      </c>
      <c r="R135" s="10">
        <v>12291.1403598446</v>
      </c>
      <c r="S135" s="175"/>
      <c r="T135" s="176" t="e">
        <f ca="1">SUM(OFFSET(#REF!,0,0,1,VLOOKUP($T$1,#REF!,2,0)))-SUM(OFFSET($F135,0,0,1,VLOOKUP($T$1,#REF!,2,0)))</f>
        <v>#REF!</v>
      </c>
      <c r="U135" s="179"/>
      <c r="V135" s="240" t="e">
        <f>+#REF!-'P1'!R135</f>
        <v>#REF!</v>
      </c>
      <c r="W135"/>
      <c r="X135" s="426" t="e">
        <f ca="1">+(OFFSET(#REF!,-1,VLOOKUP($T$1,#REF!,2,0)-1,1,1)-OFFSET('P1'!$F135,0,VLOOKUP($T$1,#REF!,2,0)-1,1,1))*OFFSET(#REF!,-1,VLOOKUP($T$1,#REF!,2,0)-1,1,1)</f>
        <v>#REF!</v>
      </c>
      <c r="Y135" s="426" t="e">
        <f ca="1">+OFFSET(#REF!,0,VLOOKUP($T$1,#REF!,2,0)-1,1,1)*(+OFFSET(#REF!,0,VLOOKUP($T$1,#REF!,2,0)-1,1,1)-OFFSET('P1'!$F136,0,VLOOKUP($T$1,#REF!,2,0)-1,1,1))</f>
        <v>#REF!</v>
      </c>
      <c r="Z135" s="428" t="e">
        <f ca="1">+Y135+X135</f>
        <v>#REF!</v>
      </c>
      <c r="AA135" s="429"/>
    </row>
    <row r="136" spans="1:27" s="138" customFormat="1" ht="13.4" customHeight="1">
      <c r="A136" s="295"/>
      <c r="B136" s="296" t="s">
        <v>80</v>
      </c>
      <c r="C136" s="423"/>
      <c r="D136" s="425"/>
      <c r="E136" s="297" t="s">
        <v>440</v>
      </c>
      <c r="F136" s="302">
        <v>262.99220520673816</v>
      </c>
      <c r="G136" s="213">
        <v>277.18252136752136</v>
      </c>
      <c r="H136" s="213">
        <v>257.51219879518078</v>
      </c>
      <c r="I136" s="213">
        <f>+I137/I135</f>
        <v>234.0838241925297</v>
      </c>
      <c r="J136" s="131">
        <v>234.08382419252965</v>
      </c>
      <c r="K136" s="131">
        <v>234.08382419252965</v>
      </c>
      <c r="L136" s="131">
        <v>234.0838241925297</v>
      </c>
      <c r="M136" s="131">
        <v>234.08382419252968</v>
      </c>
      <c r="N136" s="131">
        <v>234.08382419252965</v>
      </c>
      <c r="O136" s="131">
        <v>234.08382419252962</v>
      </c>
      <c r="P136" s="131">
        <v>234.08382419252965</v>
      </c>
      <c r="Q136" s="131">
        <v>234.08382419252965</v>
      </c>
      <c r="R136" s="23">
        <v>236.34633440245651</v>
      </c>
      <c r="S136" s="175"/>
      <c r="T136" s="178"/>
      <c r="U136" s="177"/>
      <c r="V136" s="241"/>
      <c r="W136"/>
      <c r="X136" s="427"/>
      <c r="Y136" s="427"/>
      <c r="Z136" s="427"/>
      <c r="AA136" s="430"/>
    </row>
    <row r="137" spans="1:27" s="138" customFormat="1" ht="13.4" customHeight="1">
      <c r="A137" s="295"/>
      <c r="B137" s="296" t="s">
        <v>80</v>
      </c>
      <c r="C137" s="423"/>
      <c r="D137" s="425"/>
      <c r="E137" s="297" t="s">
        <v>441</v>
      </c>
      <c r="F137" s="303">
        <v>171733.91</v>
      </c>
      <c r="G137" s="214">
        <v>32430.355</v>
      </c>
      <c r="H137" s="214">
        <v>42747.025000000009</v>
      </c>
      <c r="I137" s="214">
        <v>22557.235751851953</v>
      </c>
      <c r="J137" s="130">
        <v>27222.299138153488</v>
      </c>
      <c r="K137" s="130">
        <v>16480.834803947644</v>
      </c>
      <c r="L137" s="130">
        <v>612159.46386948635</v>
      </c>
      <c r="M137" s="130">
        <v>592901.48229535192</v>
      </c>
      <c r="N137" s="130">
        <v>271503.94299154123</v>
      </c>
      <c r="O137" s="130">
        <v>402154.04208857485</v>
      </c>
      <c r="P137" s="130">
        <v>467399.72615118162</v>
      </c>
      <c r="Q137" s="130">
        <v>245675.65258527183</v>
      </c>
      <c r="R137" s="9">
        <v>2904965.9696753612</v>
      </c>
      <c r="S137" s="175"/>
      <c r="T137" s="180" t="e">
        <f ca="1">SUM(OFFSET(#REF!,0,0,1,VLOOKUP($T$1,#REF!,2,0)))-SUM(OFFSET($F137,0,0,1,VLOOKUP($T$1,#REF!,2,0)))</f>
        <v>#REF!</v>
      </c>
      <c r="U137" s="179"/>
      <c r="V137" s="241" t="e">
        <f>+#REF!-'P1'!R137</f>
        <v>#REF!</v>
      </c>
      <c r="W137"/>
      <c r="X137" s="427"/>
      <c r="Y137" s="427"/>
      <c r="Z137" s="427"/>
      <c r="AA137" s="430"/>
    </row>
    <row r="138" spans="1:27" s="138" customFormat="1">
      <c r="A138" s="291"/>
      <c r="B138" s="292" t="s">
        <v>396</v>
      </c>
      <c r="C138" s="422" t="s">
        <v>13</v>
      </c>
      <c r="D138" s="424" t="s">
        <v>260</v>
      </c>
      <c r="E138" s="293" t="s">
        <v>7</v>
      </c>
      <c r="F138" s="301">
        <v>0</v>
      </c>
      <c r="G138" s="212">
        <v>0</v>
      </c>
      <c r="H138" s="212">
        <v>0</v>
      </c>
      <c r="I138" s="212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69">
        <v>0</v>
      </c>
      <c r="S138" s="175"/>
      <c r="T138" s="176" t="e">
        <f ca="1">SUM(OFFSET(#REF!,0,0,1,VLOOKUP($T$1,#REF!,2,0)))-SUM(OFFSET($F138,0,0,1,VLOOKUP($T$1,#REF!,2,0)))</f>
        <v>#REF!</v>
      </c>
      <c r="U138" s="179"/>
      <c r="V138" s="240" t="e">
        <f>+#REF!-'P1'!R138</f>
        <v>#REF!</v>
      </c>
      <c r="W138"/>
      <c r="X138" s="426" t="e">
        <f ca="1">+(OFFSET(#REF!,-1,VLOOKUP($T$1,#REF!,2,0)-1,1,1)-OFFSET('P1'!$F138,0,VLOOKUP($T$1,#REF!,2,0)-1,1,1))*OFFSET(#REF!,-1,VLOOKUP($T$1,#REF!,2,0)-1,1,1)</f>
        <v>#REF!</v>
      </c>
      <c r="Y138" s="426" t="e">
        <f ca="1">+OFFSET(#REF!,0,VLOOKUP($T$1,#REF!,2,0)-1,1,1)*(+OFFSET(#REF!,0,VLOOKUP($T$1,#REF!,2,0)-1,1,1)-OFFSET('P1'!$F139,0,VLOOKUP($T$1,#REF!,2,0)-1,1,1))</f>
        <v>#REF!</v>
      </c>
      <c r="Z138" s="428" t="e">
        <f ca="1">+Y138+X138</f>
        <v>#REF!</v>
      </c>
      <c r="AA138" s="429"/>
    </row>
    <row r="139" spans="1:27" s="138" customFormat="1" ht="13.4" customHeight="1">
      <c r="A139" s="295"/>
      <c r="B139" s="296" t="s">
        <v>396</v>
      </c>
      <c r="C139" s="423"/>
      <c r="D139" s="425"/>
      <c r="E139" s="297" t="s">
        <v>440</v>
      </c>
      <c r="F139" s="303">
        <v>0</v>
      </c>
      <c r="G139" s="214">
        <v>0</v>
      </c>
      <c r="H139" s="214">
        <v>0</v>
      </c>
      <c r="I139" s="214">
        <v>0</v>
      </c>
      <c r="J139" s="217">
        <v>0</v>
      </c>
      <c r="K139" s="217">
        <v>0</v>
      </c>
      <c r="L139" s="217">
        <v>0</v>
      </c>
      <c r="M139" s="217">
        <v>0</v>
      </c>
      <c r="N139" s="217">
        <v>0</v>
      </c>
      <c r="O139" s="217">
        <v>0</v>
      </c>
      <c r="P139" s="217">
        <v>0</v>
      </c>
      <c r="Q139" s="217">
        <v>0</v>
      </c>
      <c r="R139" s="218">
        <v>0</v>
      </c>
      <c r="S139" s="175"/>
      <c r="T139" s="178"/>
      <c r="U139" s="177"/>
      <c r="V139" s="241"/>
      <c r="W139"/>
      <c r="X139" s="427"/>
      <c r="Y139" s="427"/>
      <c r="Z139" s="427"/>
      <c r="AA139" s="430"/>
    </row>
    <row r="140" spans="1:27" s="138" customFormat="1" ht="13.4" customHeight="1">
      <c r="A140" s="295"/>
      <c r="B140" s="296" t="s">
        <v>396</v>
      </c>
      <c r="C140" s="423"/>
      <c r="D140" s="425"/>
      <c r="E140" s="297" t="s">
        <v>441</v>
      </c>
      <c r="F140" s="303">
        <v>0</v>
      </c>
      <c r="G140" s="214">
        <v>0</v>
      </c>
      <c r="H140" s="214">
        <v>0</v>
      </c>
      <c r="I140" s="214">
        <v>0</v>
      </c>
      <c r="J140" s="217">
        <v>0</v>
      </c>
      <c r="K140" s="217">
        <v>0</v>
      </c>
      <c r="L140" s="217">
        <v>0</v>
      </c>
      <c r="M140" s="217">
        <v>0</v>
      </c>
      <c r="N140" s="217">
        <v>0</v>
      </c>
      <c r="O140" s="217">
        <v>0</v>
      </c>
      <c r="P140" s="217">
        <v>0</v>
      </c>
      <c r="Q140" s="217">
        <v>0</v>
      </c>
      <c r="R140" s="218">
        <v>0</v>
      </c>
      <c r="S140" s="175"/>
      <c r="T140" s="180" t="e">
        <f ca="1">SUM(OFFSET(#REF!,0,0,1,VLOOKUP($T$1,#REF!,2,0)))-SUM(OFFSET($F140,0,0,1,VLOOKUP($T$1,#REF!,2,0)))</f>
        <v>#REF!</v>
      </c>
      <c r="U140" s="179"/>
      <c r="V140" s="241" t="e">
        <f>+#REF!-'P1'!R140</f>
        <v>#REF!</v>
      </c>
      <c r="W140"/>
      <c r="X140" s="427"/>
      <c r="Y140" s="427"/>
      <c r="Z140" s="427"/>
      <c r="AA140" s="430"/>
    </row>
    <row r="141" spans="1:27" s="138" customFormat="1">
      <c r="A141" s="291"/>
      <c r="B141" s="292" t="s">
        <v>479</v>
      </c>
      <c r="C141" s="422" t="s">
        <v>199</v>
      </c>
      <c r="D141" s="424" t="s">
        <v>59</v>
      </c>
      <c r="E141" s="293" t="s">
        <v>7</v>
      </c>
      <c r="F141" s="301">
        <v>520</v>
      </c>
      <c r="G141" s="212">
        <v>933</v>
      </c>
      <c r="H141" s="212">
        <v>1317</v>
      </c>
      <c r="I141" s="212">
        <v>1445.4588540876091</v>
      </c>
      <c r="J141" s="132">
        <v>1744.3942932872401</v>
      </c>
      <c r="K141" s="132">
        <v>0</v>
      </c>
      <c r="L141" s="132">
        <v>3050.9841662261229</v>
      </c>
      <c r="M141" s="132">
        <v>0</v>
      </c>
      <c r="N141" s="132">
        <v>0</v>
      </c>
      <c r="O141" s="132">
        <v>2454.2737047038731</v>
      </c>
      <c r="P141" s="132">
        <v>0</v>
      </c>
      <c r="Q141" s="132">
        <v>0</v>
      </c>
      <c r="R141" s="10">
        <v>11465.111018304846</v>
      </c>
      <c r="S141" s="175"/>
      <c r="T141" s="176" t="e">
        <f ca="1">SUM(OFFSET(#REF!,0,0,1,VLOOKUP($T$1,#REF!,2,0)))-SUM(OFFSET($F141,0,0,1,VLOOKUP($T$1,#REF!,2,0)))</f>
        <v>#REF!</v>
      </c>
      <c r="U141" s="179"/>
      <c r="V141" s="240" t="e">
        <f>+#REF!-'P1'!R141</f>
        <v>#REF!</v>
      </c>
      <c r="W141"/>
      <c r="X141" s="426" t="e">
        <f ca="1">+(OFFSET(#REF!,-1,VLOOKUP($T$1,#REF!,2,0)-1,1,1)-OFFSET('P1'!$F141,0,VLOOKUP($T$1,#REF!,2,0)-1,1,1))*OFFSET(#REF!,-1,VLOOKUP($T$1,#REF!,2,0)-1,1,1)</f>
        <v>#REF!</v>
      </c>
      <c r="Y141" s="426" t="e">
        <f ca="1">+OFFSET(#REF!,0,VLOOKUP($T$1,#REF!,2,0)-1,1,1)*(+OFFSET(#REF!,0,VLOOKUP($T$1,#REF!,2,0)-1,1,1)-OFFSET('P1'!$F142,0,VLOOKUP($T$1,#REF!,2,0)-1,1,1))</f>
        <v>#REF!</v>
      </c>
      <c r="Z141" s="428" t="e">
        <f ca="1">+Y141+X141</f>
        <v>#REF!</v>
      </c>
      <c r="AA141" s="429"/>
    </row>
    <row r="142" spans="1:27" s="138" customFormat="1" ht="13.4" customHeight="1">
      <c r="A142" s="295"/>
      <c r="B142" s="296" t="s">
        <v>479</v>
      </c>
      <c r="C142" s="423"/>
      <c r="D142" s="425"/>
      <c r="E142" s="297" t="s">
        <v>440</v>
      </c>
      <c r="F142" s="302">
        <v>247.4154230769231</v>
      </c>
      <c r="G142" s="213">
        <v>279.99367631296894</v>
      </c>
      <c r="H142" s="213">
        <v>304.91023538344723</v>
      </c>
      <c r="I142" s="213">
        <f>+I143/I141</f>
        <v>260.12595445276037</v>
      </c>
      <c r="J142" s="131">
        <v>260.12595445276037</v>
      </c>
      <c r="K142" s="131">
        <v>0</v>
      </c>
      <c r="L142" s="131">
        <v>0</v>
      </c>
      <c r="M142" s="131">
        <v>0</v>
      </c>
      <c r="N142" s="131">
        <v>0</v>
      </c>
      <c r="O142" s="131">
        <v>260.12595445276031</v>
      </c>
      <c r="P142" s="131">
        <v>0</v>
      </c>
      <c r="Q142" s="131">
        <v>0</v>
      </c>
      <c r="R142" s="23">
        <v>197.08843471657258</v>
      </c>
      <c r="S142" s="175"/>
      <c r="T142" s="178"/>
      <c r="U142" s="177"/>
      <c r="V142" s="241"/>
      <c r="W142"/>
      <c r="X142" s="427"/>
      <c r="Y142" s="427"/>
      <c r="Z142" s="427"/>
      <c r="AA142" s="430"/>
    </row>
    <row r="143" spans="1:27" s="138" customFormat="1" ht="13.4" customHeight="1">
      <c r="A143" s="295"/>
      <c r="B143" s="296" t="s">
        <v>479</v>
      </c>
      <c r="C143" s="423"/>
      <c r="D143" s="425"/>
      <c r="E143" s="297" t="s">
        <v>441</v>
      </c>
      <c r="F143" s="303">
        <v>128656.02000000002</v>
      </c>
      <c r="G143" s="214">
        <v>261234.10000000003</v>
      </c>
      <c r="H143" s="214">
        <v>401566.78</v>
      </c>
      <c r="I143" s="214">
        <v>376001.36404173262</v>
      </c>
      <c r="J143" s="130">
        <v>453762.23048329173</v>
      </c>
      <c r="K143" s="130">
        <v>0</v>
      </c>
      <c r="L143" s="130">
        <v>0</v>
      </c>
      <c r="M143" s="130">
        <v>0</v>
      </c>
      <c r="N143" s="130">
        <v>0</v>
      </c>
      <c r="O143" s="130">
        <v>638420.28992440703</v>
      </c>
      <c r="P143" s="130">
        <v>0</v>
      </c>
      <c r="Q143" s="130">
        <v>0</v>
      </c>
      <c r="R143" s="9">
        <v>2259640.7844494316</v>
      </c>
      <c r="S143" s="175"/>
      <c r="T143" s="180" t="e">
        <f ca="1">SUM(OFFSET(#REF!,0,0,1,VLOOKUP($T$1,#REF!,2,0)))-SUM(OFFSET($F143,0,0,1,VLOOKUP($T$1,#REF!,2,0)))</f>
        <v>#REF!</v>
      </c>
      <c r="U143" s="179"/>
      <c r="V143" s="241" t="e">
        <f>+#REF!-'P1'!R143</f>
        <v>#REF!</v>
      </c>
      <c r="W143"/>
      <c r="X143" s="427"/>
      <c r="Y143" s="427"/>
      <c r="Z143" s="427"/>
      <c r="AA143" s="430"/>
    </row>
    <row r="144" spans="1:27" s="138" customFormat="1">
      <c r="A144" s="291"/>
      <c r="B144" s="292" t="s">
        <v>76</v>
      </c>
      <c r="C144" s="422" t="s">
        <v>98</v>
      </c>
      <c r="D144" s="424" t="s">
        <v>17</v>
      </c>
      <c r="E144" s="293" t="s">
        <v>7</v>
      </c>
      <c r="F144" s="301">
        <v>539</v>
      </c>
      <c r="G144" s="212">
        <v>593</v>
      </c>
      <c r="H144" s="212">
        <v>626</v>
      </c>
      <c r="I144" s="212">
        <v>674.54746524088421</v>
      </c>
      <c r="J144" s="132">
        <v>814.05067020071203</v>
      </c>
      <c r="K144" s="132">
        <v>3309.0677600535341</v>
      </c>
      <c r="L144" s="132">
        <v>610.19683324522452</v>
      </c>
      <c r="M144" s="132">
        <v>709.20071310077515</v>
      </c>
      <c r="N144" s="132">
        <v>579.92888643222568</v>
      </c>
      <c r="O144" s="132">
        <v>858.99579664635553</v>
      </c>
      <c r="P144" s="132">
        <v>998.35972810909379</v>
      </c>
      <c r="Q144" s="132">
        <v>271.30091714948793</v>
      </c>
      <c r="R144" s="10">
        <v>10583.648770178293</v>
      </c>
      <c r="S144" s="175"/>
      <c r="T144" s="176" t="e">
        <f ca="1">SUM(OFFSET(#REF!,0,0,1,VLOOKUP($T$1,#REF!,2,0)))-SUM(OFFSET($F144,0,0,1,VLOOKUP($T$1,#REF!,2,0)))</f>
        <v>#REF!</v>
      </c>
      <c r="U144" s="179"/>
      <c r="V144" s="240" t="e">
        <f>+#REF!-'P1'!R144</f>
        <v>#REF!</v>
      </c>
      <c r="W144"/>
      <c r="X144" s="426" t="e">
        <f ca="1">+(OFFSET(#REF!,-1,VLOOKUP($T$1,#REF!,2,0)-1,1,1)-OFFSET('P1'!$F144,0,VLOOKUP($T$1,#REF!,2,0)-1,1,1))*OFFSET(#REF!,-1,VLOOKUP($T$1,#REF!,2,0)-1,1,1)</f>
        <v>#REF!</v>
      </c>
      <c r="Y144" s="426" t="e">
        <f ca="1">+OFFSET(#REF!,0,VLOOKUP($T$1,#REF!,2,0)-1,1,1)*(+OFFSET(#REF!,0,VLOOKUP($T$1,#REF!,2,0)-1,1,1)-OFFSET('P1'!$F145,0,VLOOKUP($T$1,#REF!,2,0)-1,1,1))</f>
        <v>#REF!</v>
      </c>
      <c r="Z144" s="428" t="e">
        <f ca="1">+Y144+X144</f>
        <v>#REF!</v>
      </c>
      <c r="AA144" s="429"/>
    </row>
    <row r="145" spans="1:27" s="138" customFormat="1" ht="13.4" customHeight="1">
      <c r="A145" s="295"/>
      <c r="B145" s="296" t="s">
        <v>76</v>
      </c>
      <c r="C145" s="423"/>
      <c r="D145" s="425"/>
      <c r="E145" s="297" t="s">
        <v>440</v>
      </c>
      <c r="F145" s="302">
        <v>71.949833024118703</v>
      </c>
      <c r="G145" s="213">
        <v>67.714582630691368</v>
      </c>
      <c r="H145" s="213">
        <v>70.761010383386605</v>
      </c>
      <c r="I145" s="213">
        <f>+I146/I144</f>
        <v>67.849871183621048</v>
      </c>
      <c r="J145" s="131">
        <v>67.849871183621048</v>
      </c>
      <c r="K145" s="131">
        <v>53.413728378595302</v>
      </c>
      <c r="L145" s="131">
        <v>67.849871183621048</v>
      </c>
      <c r="M145" s="131">
        <v>67.849871183621048</v>
      </c>
      <c r="N145" s="131">
        <v>67.849871183621048</v>
      </c>
      <c r="O145" s="131">
        <v>67.849871183621048</v>
      </c>
      <c r="P145" s="131">
        <v>67.849871183621062</v>
      </c>
      <c r="Q145" s="131">
        <v>67.849871183621062</v>
      </c>
      <c r="R145" s="23">
        <v>63.709697106802444</v>
      </c>
      <c r="S145" s="175"/>
      <c r="T145" s="178"/>
      <c r="U145" s="177"/>
      <c r="V145" s="241"/>
      <c r="W145"/>
      <c r="X145" s="427"/>
      <c r="Y145" s="427"/>
      <c r="Z145" s="427"/>
      <c r="AA145" s="430"/>
    </row>
    <row r="146" spans="1:27" s="138" customFormat="1" ht="13.4" customHeight="1">
      <c r="A146" s="295"/>
      <c r="B146" s="296" t="s">
        <v>76</v>
      </c>
      <c r="C146" s="423"/>
      <c r="D146" s="425"/>
      <c r="E146" s="297" t="s">
        <v>441</v>
      </c>
      <c r="F146" s="303">
        <v>38780.959999999985</v>
      </c>
      <c r="G146" s="214">
        <v>40154.747499999983</v>
      </c>
      <c r="H146" s="214">
        <v>44296.392500000016</v>
      </c>
      <c r="I146" s="214">
        <v>45767.958623832092</v>
      </c>
      <c r="J146" s="130">
        <v>55233.233110058696</v>
      </c>
      <c r="K146" s="130">
        <v>176749.64652186623</v>
      </c>
      <c r="L146" s="130">
        <v>41401.776532341981</v>
      </c>
      <c r="M146" s="130">
        <v>48119.177027219783</v>
      </c>
      <c r="N146" s="130">
        <v>39348.100240087311</v>
      </c>
      <c r="O146" s="130">
        <v>58282.754149727167</v>
      </c>
      <c r="P146" s="130">
        <v>67738.578947116956</v>
      </c>
      <c r="Q146" s="130">
        <v>18407.732280591004</v>
      </c>
      <c r="R146" s="9">
        <v>674281.05743284128</v>
      </c>
      <c r="S146" s="175"/>
      <c r="T146" s="180" t="e">
        <f ca="1">SUM(OFFSET(#REF!,0,0,1,VLOOKUP($T$1,#REF!,2,0)))-SUM(OFFSET($F146,0,0,1,VLOOKUP($T$1,#REF!,2,0)))</f>
        <v>#REF!</v>
      </c>
      <c r="U146" s="179"/>
      <c r="V146" s="241" t="e">
        <f>+#REF!-'P1'!R146</f>
        <v>#REF!</v>
      </c>
      <c r="W146"/>
      <c r="X146" s="427"/>
      <c r="Y146" s="427"/>
      <c r="Z146" s="427"/>
      <c r="AA146" s="430"/>
    </row>
    <row r="147" spans="1:27" s="138" customFormat="1">
      <c r="A147" s="291"/>
      <c r="B147" s="292" t="s">
        <v>63</v>
      </c>
      <c r="C147" s="422" t="s">
        <v>114</v>
      </c>
      <c r="D147" s="424" t="s">
        <v>50</v>
      </c>
      <c r="E147" s="293" t="s">
        <v>7</v>
      </c>
      <c r="F147" s="301">
        <v>302</v>
      </c>
      <c r="G147" s="212">
        <v>272</v>
      </c>
      <c r="H147" s="212">
        <v>327</v>
      </c>
      <c r="I147" s="212">
        <v>366.18290970219431</v>
      </c>
      <c r="J147" s="132">
        <v>441.91322096610082</v>
      </c>
      <c r="K147" s="132">
        <v>267.54164868517933</v>
      </c>
      <c r="L147" s="132">
        <v>392.26939280050152</v>
      </c>
      <c r="M147" s="132">
        <v>455.91474413621268</v>
      </c>
      <c r="N147" s="132">
        <v>372.81142699214513</v>
      </c>
      <c r="O147" s="132">
        <v>552.21158355837144</v>
      </c>
      <c r="P147" s="132">
        <v>641.80268235584606</v>
      </c>
      <c r="Q147" s="132">
        <v>158.36506976465685</v>
      </c>
      <c r="R147" s="10">
        <v>4550.0126789612086</v>
      </c>
      <c r="S147" s="175"/>
      <c r="T147" s="176" t="e">
        <f ca="1">SUM(OFFSET(#REF!,0,0,1,VLOOKUP($T$1,#REF!,2,0)))-SUM(OFFSET($F147,0,0,1,VLOOKUP($T$1,#REF!,2,0)))</f>
        <v>#REF!</v>
      </c>
      <c r="U147" s="179"/>
      <c r="V147" s="240" t="e">
        <f>+#REF!-'P1'!R147</f>
        <v>#REF!</v>
      </c>
      <c r="W147"/>
      <c r="X147" s="426" t="e">
        <f ca="1">+(OFFSET(#REF!,-1,VLOOKUP($T$1,#REF!,2,0)-1,1,1)-OFFSET('P1'!$F147,0,VLOOKUP($T$1,#REF!,2,0)-1,1,1))*OFFSET(#REF!,-1,VLOOKUP($T$1,#REF!,2,0)-1,1,1)</f>
        <v>#REF!</v>
      </c>
      <c r="Y147" s="426" t="e">
        <f ca="1">+OFFSET(#REF!,0,VLOOKUP($T$1,#REF!,2,0)-1,1,1)*(+OFFSET(#REF!,0,VLOOKUP($T$1,#REF!,2,0)-1,1,1)-OFFSET('P1'!$F148,0,VLOOKUP($T$1,#REF!,2,0)-1,1,1))</f>
        <v>#REF!</v>
      </c>
      <c r="Z147" s="428" t="e">
        <f ca="1">+Y147+X147</f>
        <v>#REF!</v>
      </c>
      <c r="AA147" s="429"/>
    </row>
    <row r="148" spans="1:27" s="138" customFormat="1" ht="13.4" customHeight="1">
      <c r="A148" s="295"/>
      <c r="B148" s="296" t="s">
        <v>63</v>
      </c>
      <c r="C148" s="423"/>
      <c r="D148" s="425"/>
      <c r="E148" s="297" t="s">
        <v>440</v>
      </c>
      <c r="F148" s="302">
        <v>171.89387417218543</v>
      </c>
      <c r="G148" s="213">
        <v>175.86540441176473</v>
      </c>
      <c r="H148" s="213">
        <v>181.85415902140673</v>
      </c>
      <c r="I148" s="213">
        <f>+I149/I147</f>
        <v>162.97869170759316</v>
      </c>
      <c r="J148" s="131">
        <v>162.97869170759313</v>
      </c>
      <c r="K148" s="131">
        <v>162.97869170759313</v>
      </c>
      <c r="L148" s="131">
        <v>162.97869170759313</v>
      </c>
      <c r="M148" s="131">
        <v>162.97869170759313</v>
      </c>
      <c r="N148" s="131">
        <v>162.97869170759313</v>
      </c>
      <c r="O148" s="131">
        <v>162.97869170759313</v>
      </c>
      <c r="P148" s="131">
        <v>162.97869170759313</v>
      </c>
      <c r="Q148" s="131">
        <v>162.97869170759313</v>
      </c>
      <c r="R148" s="9">
        <v>165.69733221350984</v>
      </c>
      <c r="S148" s="175"/>
      <c r="T148" s="178"/>
      <c r="U148" s="177"/>
      <c r="V148" s="241"/>
      <c r="W148"/>
      <c r="X148" s="427"/>
      <c r="Y148" s="427"/>
      <c r="Z148" s="427"/>
      <c r="AA148" s="430"/>
    </row>
    <row r="149" spans="1:27" s="138" customFormat="1" ht="13.4" customHeight="1">
      <c r="A149" s="295"/>
      <c r="B149" s="296" t="s">
        <v>63</v>
      </c>
      <c r="C149" s="423"/>
      <c r="D149" s="425"/>
      <c r="E149" s="297" t="s">
        <v>441</v>
      </c>
      <c r="F149" s="303">
        <v>51911.95</v>
      </c>
      <c r="G149" s="214">
        <v>47835.390000000007</v>
      </c>
      <c r="H149" s="214">
        <v>59466.310000000005</v>
      </c>
      <c r="I149" s="214">
        <v>59680.011548943345</v>
      </c>
      <c r="J149" s="130">
        <v>72022.438601343631</v>
      </c>
      <c r="K149" s="130">
        <v>43603.587880003033</v>
      </c>
      <c r="L149" s="130">
        <v>63931.552435557685</v>
      </c>
      <c r="M149" s="130">
        <v>74304.38852952201</v>
      </c>
      <c r="N149" s="130">
        <v>60760.318624820684</v>
      </c>
      <c r="O149" s="130">
        <v>89998.721434121617</v>
      </c>
      <c r="P149" s="130">
        <v>104600.16150477975</v>
      </c>
      <c r="Q149" s="130">
        <v>25810.131882425485</v>
      </c>
      <c r="R149" s="9">
        <v>753924.96244151727</v>
      </c>
      <c r="S149" s="175"/>
      <c r="T149" s="180" t="e">
        <f ca="1">SUM(OFFSET(#REF!,0,0,1,VLOOKUP($T$1,#REF!,2,0)))-SUM(OFFSET($F149,0,0,1,VLOOKUP($T$1,#REF!,2,0)))</f>
        <v>#REF!</v>
      </c>
      <c r="U149" s="179"/>
      <c r="V149" s="241" t="e">
        <f>+#REF!-'P1'!R149</f>
        <v>#REF!</v>
      </c>
      <c r="W149"/>
      <c r="X149" s="427"/>
      <c r="Y149" s="427"/>
      <c r="Z149" s="427"/>
      <c r="AA149" s="430"/>
    </row>
    <row r="150" spans="1:27" s="138" customFormat="1">
      <c r="A150" s="291"/>
      <c r="B150" s="292" t="s">
        <v>518</v>
      </c>
      <c r="C150" s="422" t="s">
        <v>24</v>
      </c>
      <c r="D150" s="424" t="s">
        <v>626</v>
      </c>
      <c r="E150" s="293" t="s">
        <v>7</v>
      </c>
      <c r="F150" s="301">
        <v>0</v>
      </c>
      <c r="G150" s="212">
        <v>0</v>
      </c>
      <c r="H150" s="212">
        <v>0</v>
      </c>
      <c r="I150" s="212">
        <v>0</v>
      </c>
      <c r="J150" s="70">
        <v>0</v>
      </c>
      <c r="K150" s="70">
        <v>3520.2848511207808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69">
        <v>3520.2848511207808</v>
      </c>
      <c r="S150" s="175"/>
      <c r="T150" s="176" t="e">
        <f ca="1">SUM(OFFSET(#REF!,0,0,1,VLOOKUP($T$1,#REF!,2,0)))-SUM(OFFSET($F150,0,0,1,VLOOKUP($T$1,#REF!,2,0)))</f>
        <v>#REF!</v>
      </c>
      <c r="U150" s="179"/>
      <c r="V150" s="240" t="e">
        <f>+#REF!-'P1'!R150</f>
        <v>#REF!</v>
      </c>
      <c r="W150"/>
      <c r="X150" s="426" t="e">
        <f ca="1">+(OFFSET(#REF!,-1,VLOOKUP($T$1,#REF!,2,0)-1,1,1)-OFFSET('P1'!$F150,0,VLOOKUP($T$1,#REF!,2,0)-1,1,1))*OFFSET(#REF!,-1,VLOOKUP($T$1,#REF!,2,0)-1,1,1)</f>
        <v>#REF!</v>
      </c>
      <c r="Y150" s="426" t="e">
        <f ca="1">+OFFSET(#REF!,0,VLOOKUP($T$1,#REF!,2,0)-1,1,1)*(+OFFSET(#REF!,0,VLOOKUP($T$1,#REF!,2,0)-1,1,1)-OFFSET('P1'!$F151,0,VLOOKUP($T$1,#REF!,2,0)-1,1,1))</f>
        <v>#REF!</v>
      </c>
      <c r="Z150" s="428" t="e">
        <f ca="1">+Y150+X150</f>
        <v>#REF!</v>
      </c>
      <c r="AA150" s="429"/>
    </row>
    <row r="151" spans="1:27" s="138" customFormat="1" ht="13.4" customHeight="1">
      <c r="A151" s="295"/>
      <c r="B151" s="296" t="s">
        <v>518</v>
      </c>
      <c r="C151" s="423"/>
      <c r="D151" s="425"/>
      <c r="E151" s="297" t="s">
        <v>440</v>
      </c>
      <c r="F151" s="303">
        <v>0</v>
      </c>
      <c r="G151" s="214">
        <v>0</v>
      </c>
      <c r="H151" s="214">
        <v>0</v>
      </c>
      <c r="I151" s="214">
        <v>0</v>
      </c>
      <c r="J151" s="217">
        <v>0</v>
      </c>
      <c r="K151" s="217">
        <v>0</v>
      </c>
      <c r="L151" s="217">
        <v>0</v>
      </c>
      <c r="M151" s="217">
        <v>0</v>
      </c>
      <c r="N151" s="217">
        <v>0</v>
      </c>
      <c r="O151" s="217">
        <v>0</v>
      </c>
      <c r="P151" s="217">
        <v>0</v>
      </c>
      <c r="Q151" s="217">
        <v>0</v>
      </c>
      <c r="R151" s="218">
        <v>0</v>
      </c>
      <c r="S151" s="175"/>
      <c r="T151" s="178"/>
      <c r="U151" s="177"/>
      <c r="V151" s="241"/>
      <c r="W151"/>
      <c r="X151" s="427"/>
      <c r="Y151" s="427"/>
      <c r="Z151" s="427"/>
      <c r="AA151" s="430"/>
    </row>
    <row r="152" spans="1:27" s="138" customFormat="1" ht="13.4" customHeight="1">
      <c r="A152" s="295"/>
      <c r="B152" s="296" t="s">
        <v>518</v>
      </c>
      <c r="C152" s="423"/>
      <c r="D152" s="425"/>
      <c r="E152" s="297" t="s">
        <v>441</v>
      </c>
      <c r="F152" s="303">
        <v>0</v>
      </c>
      <c r="G152" s="214">
        <v>0</v>
      </c>
      <c r="H152" s="214">
        <v>0</v>
      </c>
      <c r="I152" s="214">
        <v>0</v>
      </c>
      <c r="J152" s="217">
        <v>0</v>
      </c>
      <c r="K152" s="217">
        <v>0</v>
      </c>
      <c r="L152" s="217">
        <v>0</v>
      </c>
      <c r="M152" s="217">
        <v>0</v>
      </c>
      <c r="N152" s="217">
        <v>0</v>
      </c>
      <c r="O152" s="217">
        <v>0</v>
      </c>
      <c r="P152" s="217">
        <v>0</v>
      </c>
      <c r="Q152" s="217">
        <v>0</v>
      </c>
      <c r="R152" s="218">
        <v>0</v>
      </c>
      <c r="S152" s="175"/>
      <c r="T152" s="180" t="e">
        <f ca="1">SUM(OFFSET(#REF!,0,0,1,VLOOKUP($T$1,#REF!,2,0)))-SUM(OFFSET($F152,0,0,1,VLOOKUP($T$1,#REF!,2,0)))</f>
        <v>#REF!</v>
      </c>
      <c r="U152" s="179"/>
      <c r="V152" s="241" t="e">
        <f>+#REF!-'P1'!R152</f>
        <v>#REF!</v>
      </c>
      <c r="W152"/>
      <c r="X152" s="427"/>
      <c r="Y152" s="427"/>
      <c r="Z152" s="427"/>
      <c r="AA152" s="430"/>
    </row>
    <row r="153" spans="1:27" s="138" customFormat="1">
      <c r="A153" s="291"/>
      <c r="B153" s="292" t="s">
        <v>111</v>
      </c>
      <c r="C153" s="422" t="s">
        <v>24</v>
      </c>
      <c r="D153" s="424" t="s">
        <v>50</v>
      </c>
      <c r="E153" s="293" t="s">
        <v>7</v>
      </c>
      <c r="F153" s="301">
        <v>1771</v>
      </c>
      <c r="G153" s="212">
        <v>5252</v>
      </c>
      <c r="H153" s="212">
        <v>6188</v>
      </c>
      <c r="I153" s="212">
        <v>2312.7341665401746</v>
      </c>
      <c r="J153" s="132">
        <v>2791.0308692595845</v>
      </c>
      <c r="K153" s="132">
        <v>6547.7298230846518</v>
      </c>
      <c r="L153" s="132">
        <v>4358.5488088944612</v>
      </c>
      <c r="M153" s="132">
        <v>3039.431627574751</v>
      </c>
      <c r="N153" s="132">
        <v>1988.3276106247738</v>
      </c>
      <c r="O153" s="132">
        <v>2945.1284456446479</v>
      </c>
      <c r="P153" s="132">
        <v>3422.947639231179</v>
      </c>
      <c r="Q153" s="132">
        <v>1799.177123953498</v>
      </c>
      <c r="R153" s="10">
        <v>42416.056114807725</v>
      </c>
      <c r="S153" s="175"/>
      <c r="T153" s="176" t="e">
        <f ca="1">SUM(OFFSET(#REF!,0,0,1,VLOOKUP($T$1,#REF!,2,0)))-SUM(OFFSET($F153,0,0,1,VLOOKUP($T$1,#REF!,2,0)))</f>
        <v>#REF!</v>
      </c>
      <c r="U153" s="179"/>
      <c r="V153" s="240" t="e">
        <f>+#REF!-'P1'!R153</f>
        <v>#REF!</v>
      </c>
      <c r="W153"/>
      <c r="X153" s="426" t="e">
        <f ca="1">+(OFFSET(#REF!,-1,VLOOKUP($T$1,#REF!,2,0)-1,1,1)-OFFSET('P1'!$F153,0,VLOOKUP($T$1,#REF!,2,0)-1,1,1))*OFFSET(#REF!,-1,VLOOKUP($T$1,#REF!,2,0)-1,1,1)</f>
        <v>#REF!</v>
      </c>
      <c r="Y153" s="426" t="e">
        <f ca="1">+OFFSET(#REF!,0,VLOOKUP($T$1,#REF!,2,0)-1,1,1)*(+OFFSET(#REF!,0,VLOOKUP($T$1,#REF!,2,0)-1,1,1)-OFFSET('P1'!$F154,0,VLOOKUP($T$1,#REF!,2,0)-1,1,1))</f>
        <v>#REF!</v>
      </c>
      <c r="Z153" s="428" t="e">
        <f ca="1">+Y153+X153</f>
        <v>#REF!</v>
      </c>
      <c r="AA153" s="429"/>
    </row>
    <row r="154" spans="1:27" s="138" customFormat="1" ht="13.4" customHeight="1">
      <c r="A154" s="295"/>
      <c r="B154" s="296" t="s">
        <v>111</v>
      </c>
      <c r="C154" s="423"/>
      <c r="D154" s="425"/>
      <c r="E154" s="297" t="s">
        <v>440</v>
      </c>
      <c r="F154" s="302">
        <v>91.971530208921493</v>
      </c>
      <c r="G154" s="213">
        <v>31.19456338899467</v>
      </c>
      <c r="H154" s="213">
        <v>54.132159350678755</v>
      </c>
      <c r="I154" s="213">
        <f>+I155/I153</f>
        <v>88.930856965071513</v>
      </c>
      <c r="J154" s="131">
        <v>88.930856965071499</v>
      </c>
      <c r="K154" s="131">
        <v>22.949898571631358</v>
      </c>
      <c r="L154" s="131">
        <v>80.037771268564356</v>
      </c>
      <c r="M154" s="131">
        <v>88.930856965071484</v>
      </c>
      <c r="N154" s="131">
        <v>88.930856965071499</v>
      </c>
      <c r="O154" s="131">
        <v>88.930856965071499</v>
      </c>
      <c r="P154" s="131">
        <v>88.930856965071499</v>
      </c>
      <c r="Q154" s="131">
        <v>88.930856965071499</v>
      </c>
      <c r="R154" s="9">
        <v>65.732878425539312</v>
      </c>
      <c r="S154" s="175"/>
      <c r="T154" s="178"/>
      <c r="U154" s="177"/>
      <c r="V154" s="241"/>
      <c r="W154"/>
      <c r="X154" s="427"/>
      <c r="Y154" s="427"/>
      <c r="Z154" s="427"/>
      <c r="AA154" s="430"/>
    </row>
    <row r="155" spans="1:27" s="138" customFormat="1" ht="13.4" customHeight="1">
      <c r="A155" s="295"/>
      <c r="B155" s="296" t="s">
        <v>111</v>
      </c>
      <c r="C155" s="423"/>
      <c r="D155" s="425"/>
      <c r="E155" s="297" t="s">
        <v>441</v>
      </c>
      <c r="F155" s="303">
        <v>162881.57999999996</v>
      </c>
      <c r="G155" s="214">
        <v>163833.846919</v>
      </c>
      <c r="H155" s="214">
        <v>334969.80206200015</v>
      </c>
      <c r="I155" s="214">
        <v>205673.43136281814</v>
      </c>
      <c r="J155" s="130">
        <v>248208.76701922328</v>
      </c>
      <c r="K155" s="130">
        <v>150269.7353142385</v>
      </c>
      <c r="L155" s="130">
        <v>348848.53262916848</v>
      </c>
      <c r="M155" s="130">
        <v>270299.25932696462</v>
      </c>
      <c r="N155" s="130">
        <v>176823.67834017414</v>
      </c>
      <c r="O155" s="130">
        <v>261912.79654338752</v>
      </c>
      <c r="P155" s="130">
        <v>304405.66690339713</v>
      </c>
      <c r="Q155" s="130">
        <v>160002.36346513726</v>
      </c>
      <c r="R155" s="9">
        <v>2788129.4598855097</v>
      </c>
      <c r="S155" s="175"/>
      <c r="T155" s="180" t="e">
        <f ca="1">SUM(OFFSET(#REF!,0,0,1,VLOOKUP($T$1,#REF!,2,0)))-SUM(OFFSET($F155,0,0,1,VLOOKUP($T$1,#REF!,2,0)))</f>
        <v>#REF!</v>
      </c>
      <c r="U155" s="179"/>
      <c r="V155" s="241" t="e">
        <f>+#REF!-'P1'!R155</f>
        <v>#REF!</v>
      </c>
      <c r="W155"/>
      <c r="X155" s="427"/>
      <c r="Y155" s="427"/>
      <c r="Z155" s="427"/>
      <c r="AA155" s="430"/>
    </row>
    <row r="156" spans="1:27" s="139" customFormat="1">
      <c r="A156" s="291"/>
      <c r="B156" s="292" t="s">
        <v>78</v>
      </c>
      <c r="C156" s="422" t="s">
        <v>200</v>
      </c>
      <c r="D156" s="424" t="s">
        <v>201</v>
      </c>
      <c r="E156" s="293" t="s">
        <v>7</v>
      </c>
      <c r="F156" s="301">
        <v>731</v>
      </c>
      <c r="G156" s="212">
        <v>1017</v>
      </c>
      <c r="H156" s="212">
        <v>1970</v>
      </c>
      <c r="I156" s="212">
        <v>1156.3670832700873</v>
      </c>
      <c r="J156" s="132">
        <v>1395.5154346297923</v>
      </c>
      <c r="K156" s="132">
        <v>844.86836426898742</v>
      </c>
      <c r="L156" s="132">
        <v>3225.326118581901</v>
      </c>
      <c r="M156" s="132">
        <v>1215.7726510299003</v>
      </c>
      <c r="N156" s="132">
        <v>994.1638053123869</v>
      </c>
      <c r="O156" s="132">
        <v>1472.5642228223239</v>
      </c>
      <c r="P156" s="132">
        <v>1711.4738196155895</v>
      </c>
      <c r="Q156" s="132">
        <v>899.58856197674902</v>
      </c>
      <c r="R156" s="10">
        <v>16633.640061507718</v>
      </c>
      <c r="S156" s="181"/>
      <c r="T156" s="176" t="e">
        <f ca="1">SUM(OFFSET(#REF!,0,0,1,VLOOKUP($T$1,#REF!,2,0)))-SUM(OFFSET($F156,0,0,1,VLOOKUP($T$1,#REF!,2,0)))</f>
        <v>#REF!</v>
      </c>
      <c r="U156" s="179"/>
      <c r="V156" s="240" t="e">
        <f>+#REF!-'P1'!R156</f>
        <v>#REF!</v>
      </c>
      <c r="W156"/>
      <c r="X156" s="426" t="e">
        <f ca="1">+(OFFSET(#REF!,-1,VLOOKUP($T$1,#REF!,2,0)-1,1,1)-OFFSET('P1'!$F156,0,VLOOKUP($T$1,#REF!,2,0)-1,1,1))*OFFSET(#REF!,-1,VLOOKUP($T$1,#REF!,2,0)-1,1,1)</f>
        <v>#REF!</v>
      </c>
      <c r="Y156" s="426" t="e">
        <f ca="1">+OFFSET(#REF!,0,VLOOKUP($T$1,#REF!,2,0)-1,1,1)*(+OFFSET(#REF!,0,VLOOKUP($T$1,#REF!,2,0)-1,1,1)-OFFSET('P1'!$F157,0,VLOOKUP($T$1,#REF!,2,0)-1,1,1))</f>
        <v>#REF!</v>
      </c>
      <c r="Z156" s="428" t="e">
        <f ca="1">+Y156+X156</f>
        <v>#REF!</v>
      </c>
      <c r="AA156" s="429"/>
    </row>
    <row r="157" spans="1:27" s="139" customFormat="1" ht="12.75" customHeight="1">
      <c r="A157" s="295"/>
      <c r="B157" s="296" t="s">
        <v>78</v>
      </c>
      <c r="C157" s="423"/>
      <c r="D157" s="425"/>
      <c r="E157" s="297" t="s">
        <v>440</v>
      </c>
      <c r="F157" s="302">
        <v>184.6391381668947</v>
      </c>
      <c r="G157" s="213">
        <v>177.16346116027538</v>
      </c>
      <c r="H157" s="213">
        <v>175.56406598984773</v>
      </c>
      <c r="I157" s="213">
        <f>+I158/I156</f>
        <v>174.03170810621512</v>
      </c>
      <c r="J157" s="131">
        <v>174.03170810621512</v>
      </c>
      <c r="K157" s="131">
        <v>174.03170810621512</v>
      </c>
      <c r="L157" s="131">
        <v>174.03170810621512</v>
      </c>
      <c r="M157" s="131">
        <v>174.03170810621515</v>
      </c>
      <c r="N157" s="131">
        <v>174.03170810621512</v>
      </c>
      <c r="O157" s="131">
        <v>174.03170810621512</v>
      </c>
      <c r="P157" s="131">
        <v>174.03170810621515</v>
      </c>
      <c r="Q157" s="131">
        <v>174.03170810621512</v>
      </c>
      <c r="R157" s="9">
        <v>174.87083707675188</v>
      </c>
      <c r="S157" s="181"/>
      <c r="T157" s="178"/>
      <c r="U157" s="177"/>
      <c r="V157" s="241"/>
      <c r="W157"/>
      <c r="X157" s="427"/>
      <c r="Y157" s="427"/>
      <c r="Z157" s="427"/>
      <c r="AA157" s="430"/>
    </row>
    <row r="158" spans="1:27" s="139" customFormat="1" ht="12.75" customHeight="1">
      <c r="A158" s="295"/>
      <c r="B158" s="296" t="s">
        <v>78</v>
      </c>
      <c r="C158" s="423"/>
      <c r="D158" s="425"/>
      <c r="E158" s="297" t="s">
        <v>441</v>
      </c>
      <c r="F158" s="303">
        <v>134971.21000000002</v>
      </c>
      <c r="G158" s="214">
        <v>180175.24000000005</v>
      </c>
      <c r="H158" s="214">
        <v>345861.21</v>
      </c>
      <c r="I158" s="214">
        <v>201244.5386992952</v>
      </c>
      <c r="J158" s="130">
        <v>242863.93477720991</v>
      </c>
      <c r="K158" s="130">
        <v>147033.88455863585</v>
      </c>
      <c r="L158" s="130">
        <v>561309.01361639716</v>
      </c>
      <c r="M158" s="130">
        <v>211582.99112755497</v>
      </c>
      <c r="N158" s="130">
        <v>173016.0251758894</v>
      </c>
      <c r="O158" s="130">
        <v>256272.86699387021</v>
      </c>
      <c r="P158" s="130">
        <v>297850.71220676939</v>
      </c>
      <c r="Q158" s="130">
        <v>156556.93403362739</v>
      </c>
      <c r="R158" s="9">
        <v>2908738.5611892492</v>
      </c>
      <c r="S158" s="181"/>
      <c r="T158" s="180" t="e">
        <f ca="1">SUM(OFFSET(#REF!,0,0,1,VLOOKUP($T$1,#REF!,2,0)))-SUM(OFFSET($F158,0,0,1,VLOOKUP($T$1,#REF!,2,0)))</f>
        <v>#REF!</v>
      </c>
      <c r="U158" s="179"/>
      <c r="V158" s="241" t="e">
        <f>+#REF!-'P1'!R158</f>
        <v>#REF!</v>
      </c>
      <c r="W158"/>
      <c r="X158" s="427"/>
      <c r="Y158" s="427"/>
      <c r="Z158" s="427"/>
      <c r="AA158" s="430"/>
    </row>
    <row r="159" spans="1:27" s="140" customFormat="1">
      <c r="A159" s="291"/>
      <c r="B159" s="292" t="s">
        <v>77</v>
      </c>
      <c r="C159" s="422" t="s">
        <v>200</v>
      </c>
      <c r="D159" s="424" t="s">
        <v>59</v>
      </c>
      <c r="E159" s="293" t="s">
        <v>7</v>
      </c>
      <c r="F159" s="301">
        <v>1096</v>
      </c>
      <c r="G159" s="212">
        <v>795</v>
      </c>
      <c r="H159" s="212">
        <v>1374</v>
      </c>
      <c r="I159" s="212">
        <v>1252.731006875928</v>
      </c>
      <c r="J159" s="132">
        <v>1511.808387515608</v>
      </c>
      <c r="K159" s="132">
        <v>3379.4734570759497</v>
      </c>
      <c r="L159" s="132">
        <v>3050.9841662261229</v>
      </c>
      <c r="M159" s="132">
        <v>1317.0870386157253</v>
      </c>
      <c r="N159" s="132">
        <v>1242.7047566404835</v>
      </c>
      <c r="O159" s="132">
        <v>1595.2779080575174</v>
      </c>
      <c r="P159" s="132">
        <v>1854.0966379168885</v>
      </c>
      <c r="Q159" s="132">
        <v>974.55427547481145</v>
      </c>
      <c r="R159" s="10">
        <v>19443.717634399036</v>
      </c>
      <c r="S159" s="183"/>
      <c r="T159" s="176" t="e">
        <f ca="1">SUM(OFFSET(#REF!,0,0,1,VLOOKUP($T$1,#REF!,2,0)))-SUM(OFFSET($F159,0,0,1,VLOOKUP($T$1,#REF!,2,0)))</f>
        <v>#REF!</v>
      </c>
      <c r="U159" s="179"/>
      <c r="V159" s="240" t="e">
        <f>+#REF!-'P1'!R159</f>
        <v>#REF!</v>
      </c>
      <c r="W159"/>
      <c r="X159" s="426" t="e">
        <f ca="1">+(OFFSET(#REF!,-1,VLOOKUP($T$1,#REF!,2,0)-1,1,1)-OFFSET('P1'!$F159,0,VLOOKUP($T$1,#REF!,2,0)-1,1,1))*OFFSET(#REF!,-1,VLOOKUP($T$1,#REF!,2,0)-1,1,1)</f>
        <v>#REF!</v>
      </c>
      <c r="Y159" s="426" t="e">
        <f ca="1">+OFFSET(#REF!,0,VLOOKUP($T$1,#REF!,2,0)-1,1,1)*(+OFFSET(#REF!,0,VLOOKUP($T$1,#REF!,2,0)-1,1,1)-OFFSET('P1'!$F160,0,VLOOKUP($T$1,#REF!,2,0)-1,1,1))</f>
        <v>#REF!</v>
      </c>
      <c r="Z159" s="428" t="e">
        <f ca="1">+Y159+X159</f>
        <v>#REF!</v>
      </c>
      <c r="AA159" s="429"/>
    </row>
    <row r="160" spans="1:27" s="138" customFormat="1" ht="13.4" customHeight="1">
      <c r="A160" s="295"/>
      <c r="B160" s="296" t="s">
        <v>77</v>
      </c>
      <c r="C160" s="423"/>
      <c r="D160" s="425"/>
      <c r="E160" s="297" t="s">
        <v>440</v>
      </c>
      <c r="F160" s="302">
        <v>280.73971715328457</v>
      </c>
      <c r="G160" s="213">
        <v>283.55151886792453</v>
      </c>
      <c r="H160" s="213">
        <v>277.66493631732158</v>
      </c>
      <c r="I160" s="213">
        <f>+I161/I159</f>
        <v>258.91230090092006</v>
      </c>
      <c r="J160" s="131">
        <v>258.91230090092006</v>
      </c>
      <c r="K160" s="131">
        <v>258.91230090092</v>
      </c>
      <c r="L160" s="131">
        <v>184.93735778637142</v>
      </c>
      <c r="M160" s="131">
        <v>258.91230090092006</v>
      </c>
      <c r="N160" s="131">
        <v>258.91230090092006</v>
      </c>
      <c r="O160" s="131">
        <v>258.91230090092006</v>
      </c>
      <c r="P160" s="131">
        <v>258.91230090092006</v>
      </c>
      <c r="Q160" s="131">
        <v>258.91230090092006</v>
      </c>
      <c r="R160" s="9">
        <v>250.8675825233635</v>
      </c>
      <c r="S160" s="175"/>
      <c r="T160" s="178"/>
      <c r="U160" s="177"/>
      <c r="V160" s="241"/>
      <c r="W160"/>
      <c r="X160" s="427"/>
      <c r="Y160" s="427"/>
      <c r="Z160" s="427"/>
      <c r="AA160" s="430"/>
    </row>
    <row r="161" spans="1:27" s="138" customFormat="1" ht="13.4" customHeight="1">
      <c r="A161" s="295"/>
      <c r="B161" s="296" t="s">
        <v>77</v>
      </c>
      <c r="C161" s="423"/>
      <c r="D161" s="425"/>
      <c r="E161" s="297" t="s">
        <v>441</v>
      </c>
      <c r="F161" s="303">
        <v>307690.72999999992</v>
      </c>
      <c r="G161" s="214">
        <v>225423.45749999999</v>
      </c>
      <c r="H161" s="214">
        <v>381511.62249999988</v>
      </c>
      <c r="I161" s="214">
        <v>324347.46740017278</v>
      </c>
      <c r="J161" s="130">
        <v>391425.78813297587</v>
      </c>
      <c r="K161" s="130">
        <v>874987.24860512069</v>
      </c>
      <c r="L161" s="130">
        <v>564240.95034991461</v>
      </c>
      <c r="M161" s="130">
        <v>341010.03565477638</v>
      </c>
      <c r="N161" s="130">
        <v>321751.54788230552</v>
      </c>
      <c r="O161" s="130">
        <v>413037.07375157822</v>
      </c>
      <c r="P161" s="130">
        <v>480048.42661572166</v>
      </c>
      <c r="Q161" s="130">
        <v>252324.08981601251</v>
      </c>
      <c r="R161" s="9">
        <v>4877798.4382085782</v>
      </c>
      <c r="S161" s="175"/>
      <c r="T161" s="180" t="e">
        <f ca="1">SUM(OFFSET(#REF!,0,0,1,VLOOKUP($T$1,#REF!,2,0)))-SUM(OFFSET($F161,0,0,1,VLOOKUP($T$1,#REF!,2,0)))</f>
        <v>#REF!</v>
      </c>
      <c r="U161" s="179"/>
      <c r="V161" s="241" t="e">
        <f>+#REF!-'P1'!R161</f>
        <v>#REF!</v>
      </c>
      <c r="W161"/>
      <c r="X161" s="427"/>
      <c r="Y161" s="427"/>
      <c r="Z161" s="427"/>
      <c r="AA161" s="430"/>
    </row>
    <row r="162" spans="1:27" s="138" customFormat="1">
      <c r="A162" s="291"/>
      <c r="B162" s="292" t="s">
        <v>70</v>
      </c>
      <c r="C162" s="422" t="s">
        <v>21</v>
      </c>
      <c r="D162" s="424" t="s">
        <v>22</v>
      </c>
      <c r="E162" s="293" t="s">
        <v>7</v>
      </c>
      <c r="F162" s="301">
        <v>1154</v>
      </c>
      <c r="G162" s="212">
        <v>601</v>
      </c>
      <c r="H162" s="212">
        <v>1135</v>
      </c>
      <c r="I162" s="212">
        <v>867.27531245256557</v>
      </c>
      <c r="J162" s="132">
        <v>1046.6365759723442</v>
      </c>
      <c r="K162" s="132">
        <v>1267.3025464034811</v>
      </c>
      <c r="L162" s="132">
        <v>1394.7356188462275</v>
      </c>
      <c r="M162" s="132">
        <v>911.82948827242535</v>
      </c>
      <c r="N162" s="132">
        <v>745.62285398429026</v>
      </c>
      <c r="O162" s="132">
        <v>1104.4231671167429</v>
      </c>
      <c r="P162" s="132">
        <v>1283.6053647116921</v>
      </c>
      <c r="Q162" s="132">
        <v>625.66384485482888</v>
      </c>
      <c r="R162" s="10">
        <v>12137.094772614599</v>
      </c>
      <c r="S162" s="175"/>
      <c r="T162" s="176" t="e">
        <f ca="1">SUM(OFFSET(#REF!,0,0,1,VLOOKUP($T$1,#REF!,2,0)))-SUM(OFFSET($F162,0,0,1,VLOOKUP($T$1,#REF!,2,0)))</f>
        <v>#REF!</v>
      </c>
      <c r="U162" s="179"/>
      <c r="V162" s="240" t="e">
        <f>+#REF!-'P1'!R162</f>
        <v>#REF!</v>
      </c>
      <c r="W162"/>
      <c r="X162" s="426" t="e">
        <f ca="1">+(OFFSET(#REF!,-1,VLOOKUP($T$1,#REF!,2,0)-1,1,1)-OFFSET('P1'!$F162,0,VLOOKUP($T$1,#REF!,2,0)-1,1,1))*OFFSET(#REF!,-1,VLOOKUP($T$1,#REF!,2,0)-1,1,1)</f>
        <v>#REF!</v>
      </c>
      <c r="Y162" s="426" t="e">
        <f ca="1">+OFFSET(#REF!,0,VLOOKUP($T$1,#REF!,2,0)-1,1,1)*(+OFFSET(#REF!,0,VLOOKUP($T$1,#REF!,2,0)-1,1,1)-OFFSET('P1'!$F163,0,VLOOKUP($T$1,#REF!,2,0)-1,1,1))</f>
        <v>#REF!</v>
      </c>
      <c r="Z162" s="428" t="e">
        <f ca="1">+Y162+X162</f>
        <v>#REF!</v>
      </c>
      <c r="AA162" s="429"/>
    </row>
    <row r="163" spans="1:27" s="138" customFormat="1" ht="13.4" customHeight="1">
      <c r="A163" s="295"/>
      <c r="B163" s="296" t="s">
        <v>70</v>
      </c>
      <c r="C163" s="423"/>
      <c r="D163" s="425"/>
      <c r="E163" s="297" t="s">
        <v>440</v>
      </c>
      <c r="F163" s="302">
        <v>200.93773830155976</v>
      </c>
      <c r="G163" s="213">
        <v>203.3149875207987</v>
      </c>
      <c r="H163" s="213">
        <v>192.57053083700438</v>
      </c>
      <c r="I163" s="213">
        <f>+I164/I162</f>
        <v>191.61193683615284</v>
      </c>
      <c r="J163" s="131">
        <v>191.61193683615281</v>
      </c>
      <c r="K163" s="131">
        <v>167.66044473163373</v>
      </c>
      <c r="L163" s="131">
        <v>107.78171447033598</v>
      </c>
      <c r="M163" s="131">
        <v>191.61193683615284</v>
      </c>
      <c r="N163" s="131">
        <v>191.61193683615281</v>
      </c>
      <c r="O163" s="131">
        <v>191.61193683615284</v>
      </c>
      <c r="P163" s="131">
        <v>191.61193683615286</v>
      </c>
      <c r="Q163" s="131">
        <v>191.61193683615284</v>
      </c>
      <c r="R163" s="9">
        <v>181.03351804108829</v>
      </c>
      <c r="S163" s="175"/>
      <c r="T163" s="178"/>
      <c r="U163" s="177"/>
      <c r="V163" s="241"/>
      <c r="W163"/>
      <c r="X163" s="427"/>
      <c r="Y163" s="427"/>
      <c r="Z163" s="427"/>
      <c r="AA163" s="430"/>
    </row>
    <row r="164" spans="1:27" s="138" customFormat="1" ht="13.4" customHeight="1">
      <c r="A164" s="295"/>
      <c r="B164" s="296" t="s">
        <v>70</v>
      </c>
      <c r="C164" s="423"/>
      <c r="D164" s="425"/>
      <c r="E164" s="297" t="s">
        <v>441</v>
      </c>
      <c r="F164" s="303">
        <v>231882.14999999997</v>
      </c>
      <c r="G164" s="214">
        <v>122192.30750000001</v>
      </c>
      <c r="H164" s="214">
        <v>218567.55249999996</v>
      </c>
      <c r="I164" s="214">
        <v>166180.30238921571</v>
      </c>
      <c r="J164" s="130">
        <v>200548.06148562007</v>
      </c>
      <c r="K164" s="130">
        <v>212476.50853953953</v>
      </c>
      <c r="L164" s="130">
        <v>150326.99623209145</v>
      </c>
      <c r="M164" s="130">
        <v>174717.41431219754</v>
      </c>
      <c r="N164" s="130">
        <v>142870.23920122982</v>
      </c>
      <c r="O164" s="130">
        <v>211620.6621379572</v>
      </c>
      <c r="P164" s="130">
        <v>245954.11006568369</v>
      </c>
      <c r="Q164" s="130">
        <v>119884.66112098801</v>
      </c>
      <c r="R164" s="9">
        <v>2197220.9654845232</v>
      </c>
      <c r="S164" s="175"/>
      <c r="T164" s="180" t="e">
        <f ca="1">SUM(OFFSET(#REF!,0,0,1,VLOOKUP($T$1,#REF!,2,0)))-SUM(OFFSET($F164,0,0,1,VLOOKUP($T$1,#REF!,2,0)))</f>
        <v>#REF!</v>
      </c>
      <c r="U164" s="179"/>
      <c r="V164" s="241" t="e">
        <f>+#REF!-'P1'!R164</f>
        <v>#REF!</v>
      </c>
      <c r="W164"/>
      <c r="X164" s="427"/>
      <c r="Y164" s="427"/>
      <c r="Z164" s="427"/>
      <c r="AA164" s="430"/>
    </row>
    <row r="165" spans="1:27" s="138" customFormat="1">
      <c r="A165" s="291"/>
      <c r="B165" s="292" t="s">
        <v>66</v>
      </c>
      <c r="C165" s="422" t="s">
        <v>23</v>
      </c>
      <c r="D165" s="424" t="s">
        <v>20</v>
      </c>
      <c r="E165" s="293" t="s">
        <v>7</v>
      </c>
      <c r="F165" s="301">
        <v>1891</v>
      </c>
      <c r="G165" s="212">
        <v>1226</v>
      </c>
      <c r="H165" s="212">
        <v>1593</v>
      </c>
      <c r="I165" s="212">
        <v>2023.642395722653</v>
      </c>
      <c r="J165" s="132">
        <v>2442.1520106021362</v>
      </c>
      <c r="K165" s="132">
        <v>7110.9753992639771</v>
      </c>
      <c r="L165" s="132">
        <v>3486.8390471155685</v>
      </c>
      <c r="M165" s="132">
        <v>2330.2309144739756</v>
      </c>
      <c r="N165" s="132">
        <v>1905.4806268487416</v>
      </c>
      <c r="O165" s="132">
        <v>2822.4147604094542</v>
      </c>
      <c r="P165" s="132">
        <v>3280.3248209298799</v>
      </c>
      <c r="Q165" s="132">
        <v>1724.2114104554357</v>
      </c>
      <c r="R165" s="10">
        <v>31836.271385821819</v>
      </c>
      <c r="S165" s="175"/>
      <c r="T165" s="176" t="e">
        <f ca="1">SUM(OFFSET(#REF!,0,0,1,VLOOKUP($T$1,#REF!,2,0)))-SUM(OFFSET($F165,0,0,1,VLOOKUP($T$1,#REF!,2,0)))</f>
        <v>#REF!</v>
      </c>
      <c r="U165" s="179"/>
      <c r="V165" s="240" t="e">
        <f>+#REF!-'P1'!R165</f>
        <v>#REF!</v>
      </c>
      <c r="W165"/>
      <c r="X165" s="426" t="e">
        <f ca="1">+(OFFSET(#REF!,-1,VLOOKUP($T$1,#REF!,2,0)-1,1,1)-OFFSET('P1'!$F165,0,VLOOKUP($T$1,#REF!,2,0)-1,1,1))*OFFSET(#REF!,-1,VLOOKUP($T$1,#REF!,2,0)-1,1,1)</f>
        <v>#REF!</v>
      </c>
      <c r="Y165" s="426" t="e">
        <f ca="1">+OFFSET(#REF!,0,VLOOKUP($T$1,#REF!,2,0)-1,1,1)*(+OFFSET(#REF!,0,VLOOKUP($T$1,#REF!,2,0)-1,1,1)-OFFSET('P1'!$F166,0,VLOOKUP($T$1,#REF!,2,0)-1,1,1))</f>
        <v>#REF!</v>
      </c>
      <c r="Z165" s="428" t="e">
        <f ca="1">+Y165+X165</f>
        <v>#REF!</v>
      </c>
      <c r="AA165" s="429"/>
    </row>
    <row r="166" spans="1:27" s="139" customFormat="1" ht="13.4" customHeight="1">
      <c r="A166" s="295"/>
      <c r="B166" s="296" t="s">
        <v>66</v>
      </c>
      <c r="C166" s="423"/>
      <c r="D166" s="425"/>
      <c r="E166" s="297" t="s">
        <v>440</v>
      </c>
      <c r="F166" s="302">
        <v>259.29210999471178</v>
      </c>
      <c r="G166" s="213">
        <v>277.57927406199013</v>
      </c>
      <c r="H166" s="213">
        <v>282.16139359698678</v>
      </c>
      <c r="I166" s="213">
        <f>+I167/I165</f>
        <v>236.87248183608014</v>
      </c>
      <c r="J166" s="131">
        <v>236.87248183608017</v>
      </c>
      <c r="K166" s="131">
        <v>236.87248183608017</v>
      </c>
      <c r="L166" s="131">
        <v>236.87248183608023</v>
      </c>
      <c r="M166" s="131">
        <v>236.87248183608014</v>
      </c>
      <c r="N166" s="131">
        <v>236.87248183608014</v>
      </c>
      <c r="O166" s="131">
        <v>236.87248183608014</v>
      </c>
      <c r="P166" s="131">
        <v>236.87248183608014</v>
      </c>
      <c r="Q166" s="131">
        <v>236.87248183608014</v>
      </c>
      <c r="R166" s="9">
        <v>242.03788825441151</v>
      </c>
      <c r="S166" s="181"/>
      <c r="T166" s="178"/>
      <c r="U166" s="177"/>
      <c r="V166" s="241"/>
      <c r="W166"/>
      <c r="X166" s="427"/>
      <c r="Y166" s="427"/>
      <c r="Z166" s="427"/>
      <c r="AA166" s="430"/>
    </row>
    <row r="167" spans="1:27" s="139" customFormat="1" ht="12.75" customHeight="1">
      <c r="A167" s="295"/>
      <c r="B167" s="296" t="s">
        <v>66</v>
      </c>
      <c r="C167" s="423"/>
      <c r="D167" s="425"/>
      <c r="E167" s="297" t="s">
        <v>441</v>
      </c>
      <c r="F167" s="303">
        <v>490321.38</v>
      </c>
      <c r="G167" s="214">
        <v>340312.18999999989</v>
      </c>
      <c r="H167" s="214">
        <v>449483.1</v>
      </c>
      <c r="I167" s="214">
        <v>479345.19662353583</v>
      </c>
      <c r="J167" s="130">
        <v>578478.60777230118</v>
      </c>
      <c r="K167" s="130">
        <v>1684394.3910989694</v>
      </c>
      <c r="L167" s="130">
        <v>825936.21885321778</v>
      </c>
      <c r="M167" s="130">
        <v>551967.57996260922</v>
      </c>
      <c r="N167" s="130">
        <v>451355.92517223116</v>
      </c>
      <c r="O167" s="130">
        <v>668552.3890689729</v>
      </c>
      <c r="P167" s="130">
        <v>777018.68156215583</v>
      </c>
      <c r="Q167" s="130">
        <v>408418.2360046673</v>
      </c>
      <c r="R167" s="9">
        <v>7705583.8961186605</v>
      </c>
      <c r="S167" s="181"/>
      <c r="T167" s="180" t="e">
        <f ca="1">SUM(OFFSET(#REF!,0,0,1,VLOOKUP($T$1,#REF!,2,0)))-SUM(OFFSET($F167,0,0,1,VLOOKUP($T$1,#REF!,2,0)))</f>
        <v>#REF!</v>
      </c>
      <c r="U167" s="179"/>
      <c r="V167" s="241" t="e">
        <f>+#REF!-'P1'!R167</f>
        <v>#REF!</v>
      </c>
      <c r="W167"/>
      <c r="X167" s="427"/>
      <c r="Y167" s="427"/>
      <c r="Z167" s="427"/>
      <c r="AA167" s="430"/>
    </row>
    <row r="168" spans="1:27" s="138" customFormat="1">
      <c r="A168" s="291"/>
      <c r="B168" s="292" t="s">
        <v>480</v>
      </c>
      <c r="C168" s="422" t="s">
        <v>108</v>
      </c>
      <c r="D168" s="424" t="s">
        <v>20</v>
      </c>
      <c r="E168" s="293" t="s">
        <v>7</v>
      </c>
      <c r="F168" s="301">
        <v>0</v>
      </c>
      <c r="G168" s="212">
        <v>0</v>
      </c>
      <c r="H168" s="212">
        <v>0</v>
      </c>
      <c r="I168" s="212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29">
        <v>0</v>
      </c>
      <c r="S168" s="175"/>
      <c r="T168" s="176" t="e">
        <f ca="1">SUM(OFFSET(#REF!,0,0,1,VLOOKUP($T$1,#REF!,2,0)))-SUM(OFFSET($F168,0,0,1,VLOOKUP($T$1,#REF!,2,0)))</f>
        <v>#REF!</v>
      </c>
      <c r="U168" s="179"/>
      <c r="V168" s="240" t="e">
        <f>+#REF!-'P1'!R168</f>
        <v>#REF!</v>
      </c>
      <c r="W168"/>
      <c r="X168" s="426" t="e">
        <f ca="1">+(OFFSET(#REF!,-1,VLOOKUP($T$1,#REF!,2,0)-1,1,1)-OFFSET('P1'!$F168,0,VLOOKUP($T$1,#REF!,2,0)-1,1,1))*OFFSET('P1'!$F169,0,VLOOKUP($T$1,#REF!,2,0)-1,1,1)</f>
        <v>#REF!</v>
      </c>
      <c r="Y168" s="426" t="e">
        <f ca="1">+OFFSET(#REF!,0,VLOOKUP($T$1,#REF!,2,0)-1,1,1)*(+OFFSET(#REF!,0,VLOOKUP($T$1,#REF!,2,0)-1,1,1)-OFFSET('P1'!$F169,0,VLOOKUP($T$1,#REF!,2,0)-1,1,1))</f>
        <v>#REF!</v>
      </c>
      <c r="Z168" s="428" t="e">
        <f ca="1">+Y168+X168</f>
        <v>#REF!</v>
      </c>
      <c r="AA168" s="429"/>
    </row>
    <row r="169" spans="1:27" s="138" customFormat="1" ht="13.4" customHeight="1">
      <c r="A169" s="295"/>
      <c r="B169" s="296" t="s">
        <v>480</v>
      </c>
      <c r="C169" s="423"/>
      <c r="D169" s="425"/>
      <c r="E169" s="297" t="s">
        <v>440</v>
      </c>
      <c r="F169" s="303">
        <v>0</v>
      </c>
      <c r="G169" s="214">
        <v>0</v>
      </c>
      <c r="H169" s="214">
        <v>0</v>
      </c>
      <c r="I169" s="214">
        <v>0</v>
      </c>
      <c r="J169" s="222">
        <v>0</v>
      </c>
      <c r="K169" s="222">
        <v>0</v>
      </c>
      <c r="L169" s="222">
        <v>0</v>
      </c>
      <c r="M169" s="222">
        <v>0</v>
      </c>
      <c r="N169" s="222">
        <v>0</v>
      </c>
      <c r="O169" s="222">
        <v>0</v>
      </c>
      <c r="P169" s="222">
        <v>0</v>
      </c>
      <c r="Q169" s="222">
        <v>0</v>
      </c>
      <c r="R169" s="223">
        <v>0</v>
      </c>
      <c r="S169" s="175"/>
      <c r="T169" s="178"/>
      <c r="U169" s="177"/>
      <c r="V169" s="241"/>
      <c r="W169"/>
      <c r="X169" s="427"/>
      <c r="Y169" s="427"/>
      <c r="Z169" s="427"/>
      <c r="AA169" s="430"/>
    </row>
    <row r="170" spans="1:27" s="138" customFormat="1" ht="13.4" customHeight="1">
      <c r="A170" s="295"/>
      <c r="B170" s="296" t="s">
        <v>480</v>
      </c>
      <c r="C170" s="423"/>
      <c r="D170" s="425"/>
      <c r="E170" s="297" t="s">
        <v>441</v>
      </c>
      <c r="F170" s="303">
        <v>0</v>
      </c>
      <c r="G170" s="214">
        <v>0</v>
      </c>
      <c r="H170" s="214">
        <v>0</v>
      </c>
      <c r="I170" s="214">
        <v>0</v>
      </c>
      <c r="J170" s="222">
        <v>0</v>
      </c>
      <c r="K170" s="222">
        <v>0</v>
      </c>
      <c r="L170" s="222">
        <v>0</v>
      </c>
      <c r="M170" s="222">
        <v>0</v>
      </c>
      <c r="N170" s="222">
        <v>0</v>
      </c>
      <c r="O170" s="222">
        <v>0</v>
      </c>
      <c r="P170" s="222">
        <v>0</v>
      </c>
      <c r="Q170" s="222">
        <v>0</v>
      </c>
      <c r="R170" s="223">
        <v>0</v>
      </c>
      <c r="S170" s="175"/>
      <c r="T170" s="180" t="e">
        <f ca="1">SUM(OFFSET(#REF!,0,0,1,VLOOKUP($T$1,#REF!,2,0)))-SUM(OFFSET($F170,0,0,1,VLOOKUP($T$1,#REF!,2,0)))</f>
        <v>#REF!</v>
      </c>
      <c r="U170" s="179"/>
      <c r="V170" s="241" t="e">
        <f>+#REF!-'P1'!R170</f>
        <v>#REF!</v>
      </c>
      <c r="W170"/>
      <c r="X170" s="427"/>
      <c r="Y170" s="427"/>
      <c r="Z170" s="427"/>
      <c r="AA170" s="430"/>
    </row>
    <row r="171" spans="1:27" s="138" customFormat="1">
      <c r="A171" s="291"/>
      <c r="B171" s="292" t="s">
        <v>75</v>
      </c>
      <c r="C171" s="422" t="s">
        <v>74</v>
      </c>
      <c r="D171" s="424" t="s">
        <v>20</v>
      </c>
      <c r="E171" s="293" t="s">
        <v>7</v>
      </c>
      <c r="F171" s="301">
        <v>0</v>
      </c>
      <c r="G171" s="212">
        <v>0</v>
      </c>
      <c r="H171" s="212">
        <v>0</v>
      </c>
      <c r="I171" s="212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29">
        <v>0</v>
      </c>
      <c r="S171" s="175"/>
      <c r="T171" s="176" t="e">
        <f ca="1">SUM(OFFSET(#REF!,0,0,1,VLOOKUP($T$1,#REF!,2,0)))-SUM(OFFSET($F171,0,0,1,VLOOKUP($T$1,#REF!,2,0)))</f>
        <v>#REF!</v>
      </c>
      <c r="U171" s="179"/>
      <c r="V171" s="240" t="e">
        <f>+#REF!-'P1'!R171</f>
        <v>#REF!</v>
      </c>
      <c r="W171"/>
      <c r="X171" s="426" t="e">
        <f ca="1">+(OFFSET(#REF!,-1,VLOOKUP($T$1,#REF!,2,0)-1,1,1)-OFFSET('P1'!$F171,0,VLOOKUP($T$1,#REF!,2,0)-1,1,1))*OFFSET('P1'!$F172,0,VLOOKUP($T$1,#REF!,2,0)-1,1,1)</f>
        <v>#REF!</v>
      </c>
      <c r="Y171" s="426" t="e">
        <f ca="1">+OFFSET(#REF!,0,VLOOKUP($T$1,#REF!,2,0)-1,1,1)*(+OFFSET(#REF!,0,VLOOKUP($T$1,#REF!,2,0)-1,1,1)-OFFSET('P1'!$F172,0,VLOOKUP($T$1,#REF!,2,0)-1,1,1))</f>
        <v>#REF!</v>
      </c>
      <c r="Z171" s="428" t="e">
        <f ca="1">+Y171+X171</f>
        <v>#REF!</v>
      </c>
      <c r="AA171" s="429"/>
    </row>
    <row r="172" spans="1:27" s="138" customFormat="1" ht="13.4" customHeight="1">
      <c r="A172" s="295"/>
      <c r="B172" s="296" t="s">
        <v>75</v>
      </c>
      <c r="C172" s="423"/>
      <c r="D172" s="425"/>
      <c r="E172" s="297" t="s">
        <v>440</v>
      </c>
      <c r="F172" s="303">
        <v>0</v>
      </c>
      <c r="G172" s="214">
        <v>0</v>
      </c>
      <c r="H172" s="214">
        <v>0</v>
      </c>
      <c r="I172" s="214">
        <v>0</v>
      </c>
      <c r="J172" s="222">
        <v>0</v>
      </c>
      <c r="K172" s="222">
        <v>0</v>
      </c>
      <c r="L172" s="222">
        <v>0</v>
      </c>
      <c r="M172" s="222">
        <v>0</v>
      </c>
      <c r="N172" s="222">
        <v>0</v>
      </c>
      <c r="O172" s="222">
        <v>0</v>
      </c>
      <c r="P172" s="222">
        <v>0</v>
      </c>
      <c r="Q172" s="222">
        <v>0</v>
      </c>
      <c r="R172" s="223">
        <v>0</v>
      </c>
      <c r="S172" s="175"/>
      <c r="T172" s="178"/>
      <c r="U172" s="177"/>
      <c r="V172" s="241"/>
      <c r="W172"/>
      <c r="X172" s="427"/>
      <c r="Y172" s="427"/>
      <c r="Z172" s="427"/>
      <c r="AA172" s="430"/>
    </row>
    <row r="173" spans="1:27" s="138" customFormat="1" ht="13.4" customHeight="1">
      <c r="A173" s="295"/>
      <c r="B173" s="296" t="s">
        <v>75</v>
      </c>
      <c r="C173" s="423"/>
      <c r="D173" s="425"/>
      <c r="E173" s="297" t="s">
        <v>441</v>
      </c>
      <c r="F173" s="303">
        <v>0</v>
      </c>
      <c r="G173" s="214">
        <v>0</v>
      </c>
      <c r="H173" s="214">
        <v>0</v>
      </c>
      <c r="I173" s="214">
        <v>0</v>
      </c>
      <c r="J173" s="222">
        <v>0</v>
      </c>
      <c r="K173" s="222">
        <v>0</v>
      </c>
      <c r="L173" s="222">
        <v>0</v>
      </c>
      <c r="M173" s="222">
        <v>0</v>
      </c>
      <c r="N173" s="222">
        <v>0</v>
      </c>
      <c r="O173" s="222">
        <v>0</v>
      </c>
      <c r="P173" s="222">
        <v>0</v>
      </c>
      <c r="Q173" s="222">
        <v>0</v>
      </c>
      <c r="R173" s="223">
        <v>0</v>
      </c>
      <c r="S173" s="175"/>
      <c r="T173" s="180" t="e">
        <f ca="1">SUM(OFFSET(#REF!,0,0,1,VLOOKUP($T$1,#REF!,2,0)))-SUM(OFFSET($F173,0,0,1,VLOOKUP($T$1,#REF!,2,0)))</f>
        <v>#REF!</v>
      </c>
      <c r="U173" s="179"/>
      <c r="V173" s="241" t="e">
        <f>+#REF!-'P1'!R173</f>
        <v>#REF!</v>
      </c>
      <c r="W173"/>
      <c r="X173" s="427"/>
      <c r="Y173" s="427"/>
      <c r="Z173" s="427"/>
      <c r="AA173" s="430"/>
    </row>
    <row r="174" spans="1:27" s="138" customFormat="1">
      <c r="A174" s="291"/>
      <c r="B174" s="292" t="s">
        <v>69</v>
      </c>
      <c r="C174" s="422" t="s">
        <v>68</v>
      </c>
      <c r="D174" s="424" t="s">
        <v>22</v>
      </c>
      <c r="E174" s="293" t="s">
        <v>7</v>
      </c>
      <c r="F174" s="301">
        <v>0</v>
      </c>
      <c r="G174" s="212">
        <v>0</v>
      </c>
      <c r="H174" s="212">
        <v>-2</v>
      </c>
      <c r="I174" s="21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32">
        <v>0</v>
      </c>
      <c r="R174" s="10">
        <v>-2</v>
      </c>
      <c r="S174" s="175"/>
      <c r="T174" s="176" t="e">
        <f ca="1">SUM(OFFSET(#REF!,0,0,1,VLOOKUP($T$1,#REF!,2,0)))-SUM(OFFSET($F174,0,0,1,VLOOKUP($T$1,#REF!,2,0)))</f>
        <v>#REF!</v>
      </c>
      <c r="U174" s="179"/>
      <c r="V174" s="240" t="e">
        <f>+#REF!-'P1'!R174</f>
        <v>#REF!</v>
      </c>
      <c r="W174"/>
      <c r="X174" s="426" t="e">
        <f ca="1">+(OFFSET(#REF!,-1,VLOOKUP($T$1,#REF!,2,0)-1,1,1)-OFFSET('P1'!$F174,0,VLOOKUP($T$1,#REF!,2,0)-1,1,1))*OFFSET('P1'!$F175,0,VLOOKUP($T$1,#REF!,2,0)-1,1,1)</f>
        <v>#REF!</v>
      </c>
      <c r="Y174" s="426" t="e">
        <f ca="1">+OFFSET(#REF!,0,VLOOKUP($T$1,#REF!,2,0)-1,1,1)*(+OFFSET(#REF!,0,VLOOKUP($T$1,#REF!,2,0)-1,1,1)-OFFSET('P1'!$F175,0,VLOOKUP($T$1,#REF!,2,0)-1,1,1))</f>
        <v>#REF!</v>
      </c>
      <c r="Z174" s="428" t="e">
        <f ca="1">+Y174+X174</f>
        <v>#REF!</v>
      </c>
      <c r="AA174" s="429"/>
    </row>
    <row r="175" spans="1:27" s="138" customFormat="1" ht="13.4" customHeight="1">
      <c r="A175" s="295"/>
      <c r="B175" s="296" t="s">
        <v>69</v>
      </c>
      <c r="C175" s="423"/>
      <c r="D175" s="425"/>
      <c r="E175" s="297" t="s">
        <v>440</v>
      </c>
      <c r="F175" s="303">
        <v>0</v>
      </c>
      <c r="G175" s="214">
        <v>0</v>
      </c>
      <c r="H175" s="214">
        <v>107.455</v>
      </c>
      <c r="I175" s="214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9">
        <v>107.455</v>
      </c>
      <c r="S175" s="175"/>
      <c r="T175" s="178"/>
      <c r="U175" s="177"/>
      <c r="V175" s="241"/>
      <c r="W175"/>
      <c r="X175" s="427"/>
      <c r="Y175" s="427"/>
      <c r="Z175" s="427"/>
      <c r="AA175" s="430"/>
    </row>
    <row r="176" spans="1:27" s="138" customFormat="1" ht="13.4" customHeight="1">
      <c r="A176" s="295"/>
      <c r="B176" s="296" t="s">
        <v>69</v>
      </c>
      <c r="C176" s="423"/>
      <c r="D176" s="425"/>
      <c r="E176" s="297" t="s">
        <v>441</v>
      </c>
      <c r="F176" s="303">
        <v>0</v>
      </c>
      <c r="G176" s="214">
        <v>0</v>
      </c>
      <c r="H176" s="214">
        <v>-214.91</v>
      </c>
      <c r="I176" s="214">
        <v>0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30">
        <v>0</v>
      </c>
      <c r="Q176" s="130">
        <v>0</v>
      </c>
      <c r="R176" s="9">
        <v>-214.91</v>
      </c>
      <c r="S176" s="175"/>
      <c r="T176" s="180" t="e">
        <f ca="1">SUM(OFFSET(#REF!,0,0,1,VLOOKUP($T$1,#REF!,2,0)))-SUM(OFFSET($F176,0,0,1,VLOOKUP($T$1,#REF!,2,0)))</f>
        <v>#REF!</v>
      </c>
      <c r="U176" s="179"/>
      <c r="V176" s="241" t="e">
        <f>+#REF!-'P1'!R176</f>
        <v>#REF!</v>
      </c>
      <c r="W176"/>
      <c r="X176" s="427"/>
      <c r="Y176" s="427"/>
      <c r="Z176" s="427"/>
      <c r="AA176" s="430"/>
    </row>
    <row r="177" spans="1:27" s="138" customFormat="1">
      <c r="A177" s="291"/>
      <c r="B177" s="292" t="s">
        <v>65</v>
      </c>
      <c r="C177" s="422" t="s">
        <v>64</v>
      </c>
      <c r="D177" s="424" t="s">
        <v>22</v>
      </c>
      <c r="E177" s="293" t="s">
        <v>7</v>
      </c>
      <c r="F177" s="301">
        <v>196</v>
      </c>
      <c r="G177" s="212">
        <v>8</v>
      </c>
      <c r="H177" s="212">
        <v>172</v>
      </c>
      <c r="I177" s="212">
        <v>144.54588540876091</v>
      </c>
      <c r="J177" s="132">
        <v>174.43942932872403</v>
      </c>
      <c r="K177" s="132">
        <v>105.60854553362343</v>
      </c>
      <c r="L177" s="132">
        <v>130.75646426683383</v>
      </c>
      <c r="M177" s="132">
        <v>151.97158137873754</v>
      </c>
      <c r="N177" s="132">
        <v>124.27047566404836</v>
      </c>
      <c r="O177" s="132">
        <v>184.07052785279049</v>
      </c>
      <c r="P177" s="132">
        <v>213.93422745194869</v>
      </c>
      <c r="Q177" s="132">
        <v>187.41428374515604</v>
      </c>
      <c r="R177" s="10">
        <v>1793.0114206306232</v>
      </c>
      <c r="S177" s="175"/>
      <c r="T177" s="176" t="e">
        <f ca="1">SUM(OFFSET(#REF!,0,0,1,VLOOKUP($T$1,#REF!,2,0)))-SUM(OFFSET($F177,0,0,1,VLOOKUP($T$1,#REF!,2,0)))</f>
        <v>#REF!</v>
      </c>
      <c r="U177" s="179"/>
      <c r="V177" s="240" t="e">
        <f>+#REF!-'P1'!R177</f>
        <v>#REF!</v>
      </c>
      <c r="W177"/>
      <c r="X177" s="426" t="e">
        <f ca="1">+(OFFSET(#REF!,-1,VLOOKUP($T$1,#REF!,2,0)-1,1,1)-OFFSET('P1'!$F177,0,VLOOKUP($T$1,#REF!,2,0)-1,1,1))*OFFSET(#REF!,-1,VLOOKUP($T$1,#REF!,2,0)-1,1,1)</f>
        <v>#REF!</v>
      </c>
      <c r="Y177" s="426" t="e">
        <f ca="1">+OFFSET(#REF!,0,VLOOKUP($T$1,#REF!,2,0)-1,1,1)*(+OFFSET(#REF!,0,VLOOKUP($T$1,#REF!,2,0)-1,1,1)-OFFSET('P1'!$F178,0,VLOOKUP($T$1,#REF!,2,0)-1,1,1))</f>
        <v>#REF!</v>
      </c>
      <c r="Z177" s="428" t="e">
        <f ca="1">+Y177+X177</f>
        <v>#REF!</v>
      </c>
      <c r="AA177" s="429"/>
    </row>
    <row r="178" spans="1:27" s="138" customFormat="1" ht="13.4" customHeight="1">
      <c r="A178" s="295"/>
      <c r="B178" s="296" t="s">
        <v>65</v>
      </c>
      <c r="C178" s="423"/>
      <c r="D178" s="425"/>
      <c r="E178" s="297" t="s">
        <v>440</v>
      </c>
      <c r="F178" s="302">
        <v>259.0467857142857</v>
      </c>
      <c r="G178" s="213">
        <v>554.53500000000008</v>
      </c>
      <c r="H178" s="213">
        <v>242.86290697674417</v>
      </c>
      <c r="I178" s="213">
        <f>+I179/I177</f>
        <v>249.68775952345075</v>
      </c>
      <c r="J178" s="131">
        <v>249.68775952345072</v>
      </c>
      <c r="K178" s="131">
        <v>249.68775952345072</v>
      </c>
      <c r="L178" s="131">
        <v>249.68775952345072</v>
      </c>
      <c r="M178" s="131">
        <v>249.68775952345075</v>
      </c>
      <c r="N178" s="131">
        <v>249.68775952345075</v>
      </c>
      <c r="O178" s="131">
        <v>249.68775952345069</v>
      </c>
      <c r="P178" s="131">
        <v>249.68775952345072</v>
      </c>
      <c r="Q178" s="131">
        <v>249.68775952345075</v>
      </c>
      <c r="R178" s="9">
        <v>251.41628862456065</v>
      </c>
      <c r="S178" s="175"/>
      <c r="T178" s="178"/>
      <c r="U178" s="177"/>
      <c r="V178" s="241"/>
      <c r="W178"/>
      <c r="X178" s="427"/>
      <c r="Y178" s="427"/>
      <c r="Z178" s="427"/>
      <c r="AA178" s="430"/>
    </row>
    <row r="179" spans="1:27" s="138" customFormat="1" ht="13.4" customHeight="1">
      <c r="A179" s="295"/>
      <c r="B179" s="296" t="s">
        <v>65</v>
      </c>
      <c r="C179" s="423"/>
      <c r="D179" s="425"/>
      <c r="E179" s="297" t="s">
        <v>441</v>
      </c>
      <c r="F179" s="303">
        <v>50773.17</v>
      </c>
      <c r="G179" s="214">
        <v>4436.2800000000007</v>
      </c>
      <c r="H179" s="214">
        <v>41772.42</v>
      </c>
      <c r="I179" s="214">
        <v>36091.338276046961</v>
      </c>
      <c r="J179" s="130">
        <v>43555.390281638422</v>
      </c>
      <c r="K179" s="130">
        <v>26369.161120820761</v>
      </c>
      <c r="L179" s="130">
        <v>32648.288605993883</v>
      </c>
      <c r="M179" s="130">
        <v>37945.443665692743</v>
      </c>
      <c r="N179" s="130">
        <v>31028.816643469745</v>
      </c>
      <c r="O179" s="130">
        <v>45960.157693862187</v>
      </c>
      <c r="P179" s="130">
        <v>53416.757937857372</v>
      </c>
      <c r="Q179" s="130">
        <v>46795.052611020285</v>
      </c>
      <c r="R179" s="9">
        <v>450792.27683640231</v>
      </c>
      <c r="S179" s="175"/>
      <c r="T179" s="180" t="e">
        <f ca="1">SUM(OFFSET(#REF!,0,0,1,VLOOKUP($T$1,#REF!,2,0)))-SUM(OFFSET($F179,0,0,1,VLOOKUP($T$1,#REF!,2,0)))</f>
        <v>#REF!</v>
      </c>
      <c r="U179" s="179"/>
      <c r="V179" s="241" t="e">
        <f>+#REF!-'P1'!R179</f>
        <v>#REF!</v>
      </c>
      <c r="W179"/>
      <c r="X179" s="427"/>
      <c r="Y179" s="427"/>
      <c r="Z179" s="427"/>
      <c r="AA179" s="430"/>
    </row>
    <row r="180" spans="1:27" s="138" customFormat="1">
      <c r="A180" s="291" t="s">
        <v>384</v>
      </c>
      <c r="B180" s="292" t="s">
        <v>373</v>
      </c>
      <c r="C180" s="422" t="s">
        <v>374</v>
      </c>
      <c r="D180" s="424" t="s">
        <v>20</v>
      </c>
      <c r="E180" s="293" t="s">
        <v>7</v>
      </c>
      <c r="F180" s="301">
        <v>1011</v>
      </c>
      <c r="G180" s="212">
        <v>580</v>
      </c>
      <c r="H180" s="212">
        <v>695</v>
      </c>
      <c r="I180" s="212">
        <v>1011.8211978613265</v>
      </c>
      <c r="J180" s="132">
        <v>1221.0760053010681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2">
        <v>0</v>
      </c>
      <c r="Q180" s="132">
        <v>0</v>
      </c>
      <c r="R180" s="10">
        <v>4518.8972031623944</v>
      </c>
      <c r="S180" s="175"/>
      <c r="T180" s="176" t="e">
        <f ca="1">SUM(OFFSET(#REF!,0,0,1,VLOOKUP($T$1,#REF!,2,0)))-SUM(OFFSET($F180,0,0,1,VLOOKUP($T$1,#REF!,2,0)))</f>
        <v>#REF!</v>
      </c>
      <c r="U180" s="179"/>
      <c r="V180" s="240" t="e">
        <f>+#REF!-'P1'!R180</f>
        <v>#REF!</v>
      </c>
      <c r="W180"/>
      <c r="X180" s="426" t="e">
        <f ca="1">+(OFFSET(#REF!,-1,VLOOKUP($T$1,#REF!,2,0)-1,1,1)-OFFSET('P1'!$F180,0,VLOOKUP($T$1,#REF!,2,0)-1,1,1))*OFFSET(#REF!,-1,VLOOKUP($T$1,#REF!,2,0)-1,1,1)</f>
        <v>#REF!</v>
      </c>
      <c r="Y180" s="426" t="e">
        <f ca="1">+OFFSET(#REF!,0,VLOOKUP($T$1,#REF!,2,0)-1,1,1)*(+OFFSET(#REF!,0,VLOOKUP($T$1,#REF!,2,0)-1,1,1)-OFFSET('P1'!$F181,0,VLOOKUP($T$1,#REF!,2,0)-1,1,1))</f>
        <v>#REF!</v>
      </c>
      <c r="Z180" s="428" t="e">
        <f ca="1">+Y180+X180</f>
        <v>#REF!</v>
      </c>
      <c r="AA180" s="429"/>
    </row>
    <row r="181" spans="1:27" s="138" customFormat="1" ht="13.4" customHeight="1">
      <c r="A181" s="295"/>
      <c r="B181" s="296" t="s">
        <v>373</v>
      </c>
      <c r="C181" s="423"/>
      <c r="D181" s="425"/>
      <c r="E181" s="297" t="s">
        <v>440</v>
      </c>
      <c r="F181" s="302">
        <v>242.10410484668648</v>
      </c>
      <c r="G181" s="213">
        <v>245.84997844827583</v>
      </c>
      <c r="H181" s="213">
        <v>225.43421942446042</v>
      </c>
      <c r="I181" s="213">
        <f>+I182/I180</f>
        <v>220.96774823393991</v>
      </c>
      <c r="J181" s="131">
        <v>220.96774823393994</v>
      </c>
      <c r="K181" s="131">
        <v>0</v>
      </c>
      <c r="L181" s="131">
        <v>0</v>
      </c>
      <c r="M181" s="131">
        <v>0</v>
      </c>
      <c r="N181" s="131">
        <v>0</v>
      </c>
      <c r="O181" s="131">
        <v>0</v>
      </c>
      <c r="P181" s="131">
        <v>0</v>
      </c>
      <c r="Q181" s="131">
        <v>0</v>
      </c>
      <c r="R181" s="9">
        <v>229.57709378621038</v>
      </c>
      <c r="S181" s="175"/>
      <c r="T181" s="178"/>
      <c r="U181" s="177"/>
      <c r="V181" s="241"/>
      <c r="W181"/>
      <c r="X181" s="427"/>
      <c r="Y181" s="427"/>
      <c r="Z181" s="427"/>
      <c r="AA181" s="430"/>
    </row>
    <row r="182" spans="1:27" s="138" customFormat="1" ht="13.4" customHeight="1">
      <c r="A182" s="295"/>
      <c r="B182" s="296" t="s">
        <v>373</v>
      </c>
      <c r="C182" s="423"/>
      <c r="D182" s="425"/>
      <c r="E182" s="297" t="s">
        <v>441</v>
      </c>
      <c r="F182" s="303">
        <v>244767.25000000003</v>
      </c>
      <c r="G182" s="214">
        <v>142592.98749999999</v>
      </c>
      <c r="H182" s="214">
        <v>156676.7825</v>
      </c>
      <c r="I182" s="214">
        <v>223579.85170678509</v>
      </c>
      <c r="J182" s="130">
        <v>269818.41531387152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0">
        <v>0</v>
      </c>
      <c r="R182" s="9">
        <v>1037435.2870206567</v>
      </c>
      <c r="S182" s="175"/>
      <c r="T182" s="180" t="e">
        <f ca="1">SUM(OFFSET(#REF!,0,0,1,VLOOKUP($T$1,#REF!,2,0)))-SUM(OFFSET($F182,0,0,1,VLOOKUP($T$1,#REF!,2,0)))</f>
        <v>#REF!</v>
      </c>
      <c r="U182" s="179"/>
      <c r="V182" s="241" t="e">
        <f>+#REF!-'P1'!R182</f>
        <v>#REF!</v>
      </c>
      <c r="W182"/>
      <c r="X182" s="427"/>
      <c r="Y182" s="427"/>
      <c r="Z182" s="427"/>
      <c r="AA182" s="430"/>
    </row>
    <row r="183" spans="1:27" s="138" customFormat="1">
      <c r="A183" s="291"/>
      <c r="B183" s="292" t="s">
        <v>621</v>
      </c>
      <c r="C183" s="422" t="s">
        <v>24</v>
      </c>
      <c r="D183" s="424" t="s">
        <v>58</v>
      </c>
      <c r="E183" s="293" t="s">
        <v>7</v>
      </c>
      <c r="F183" s="301">
        <v>398</v>
      </c>
      <c r="G183" s="212">
        <v>410</v>
      </c>
      <c r="H183" s="212">
        <v>305</v>
      </c>
      <c r="I183" s="212">
        <v>530.00157983212341</v>
      </c>
      <c r="J183" s="132">
        <v>639.61124087198812</v>
      </c>
      <c r="K183" s="132">
        <v>8695.1035822683298</v>
      </c>
      <c r="L183" s="132">
        <v>2527.9583091587874</v>
      </c>
      <c r="M183" s="132">
        <v>1013.1438758582503</v>
      </c>
      <c r="N183" s="132">
        <v>497.08190265619345</v>
      </c>
      <c r="O183" s="132">
        <v>736.28211141116196</v>
      </c>
      <c r="P183" s="132">
        <v>855.73690980779475</v>
      </c>
      <c r="Q183" s="132">
        <v>449.79428098837451</v>
      </c>
      <c r="R183" s="10">
        <v>17057.713792853003</v>
      </c>
      <c r="S183" s="175"/>
      <c r="T183" s="176" t="e">
        <f ca="1">SUM(OFFSET(#REF!,0,0,1,VLOOKUP($T$1,#REF!,2,0)))-SUM(OFFSET($F183,0,0,1,VLOOKUP($T$1,#REF!,2,0)))</f>
        <v>#REF!</v>
      </c>
      <c r="U183" s="179"/>
      <c r="V183" s="240" t="e">
        <f>+#REF!-'P1'!R183</f>
        <v>#REF!</v>
      </c>
      <c r="W183"/>
      <c r="X183" s="426" t="e">
        <f ca="1">+(OFFSET(#REF!,-1,VLOOKUP($T$1,#REF!,2,0)-1,1,1)-OFFSET('P1'!$F183,0,VLOOKUP($T$1,#REF!,2,0)-1,1,1))*OFFSET(#REF!,-1,VLOOKUP($T$1,#REF!,2,0)-1,1,1)</f>
        <v>#REF!</v>
      </c>
      <c r="Y183" s="426" t="e">
        <f ca="1">+OFFSET(#REF!,0,VLOOKUP($T$1,#REF!,2,0)-1,1,1)*(+OFFSET(#REF!,0,VLOOKUP($T$1,#REF!,2,0)-1,1,1)-OFFSET('P1'!$F184,0,VLOOKUP($T$1,#REF!,2,0)-1,1,1))</f>
        <v>#REF!</v>
      </c>
      <c r="Z183" s="428" t="e">
        <f ca="1">+Y183+X183</f>
        <v>#REF!</v>
      </c>
      <c r="AA183" s="429"/>
    </row>
    <row r="184" spans="1:27" s="138" customFormat="1" ht="13.4" customHeight="1">
      <c r="A184" s="295"/>
      <c r="B184" s="296" t="s">
        <v>621</v>
      </c>
      <c r="C184" s="423"/>
      <c r="D184" s="425"/>
      <c r="E184" s="297" t="s">
        <v>440</v>
      </c>
      <c r="F184" s="302">
        <v>155.16075376884422</v>
      </c>
      <c r="G184" s="213">
        <v>156.43756097560976</v>
      </c>
      <c r="H184" s="213">
        <v>156.67747540983603</v>
      </c>
      <c r="I184" s="213">
        <f>+I185/I183</f>
        <v>150.60436278422421</v>
      </c>
      <c r="J184" s="131">
        <v>150.60436278422421</v>
      </c>
      <c r="K184" s="131">
        <v>114.75198816190685</v>
      </c>
      <c r="L184" s="131">
        <v>150.60436278422424</v>
      </c>
      <c r="M184" s="131">
        <v>150.60436278422424</v>
      </c>
      <c r="N184" s="131">
        <v>150.60436278422424</v>
      </c>
      <c r="O184" s="131">
        <v>150.60436278422421</v>
      </c>
      <c r="P184" s="131">
        <v>150.60436278422421</v>
      </c>
      <c r="Q184" s="131">
        <v>150.60436278422421</v>
      </c>
      <c r="R184" s="9">
        <v>132.68386297385356</v>
      </c>
      <c r="S184" s="175"/>
      <c r="T184" s="178"/>
      <c r="U184" s="177"/>
      <c r="V184" s="241"/>
      <c r="W184"/>
      <c r="X184" s="427"/>
      <c r="Y184" s="427"/>
      <c r="Z184" s="427"/>
      <c r="AA184" s="430"/>
    </row>
    <row r="185" spans="1:27" s="138" customFormat="1" ht="13.4" customHeight="1">
      <c r="A185" s="295"/>
      <c r="B185" s="296" t="s">
        <v>621</v>
      </c>
      <c r="C185" s="423"/>
      <c r="D185" s="425"/>
      <c r="E185" s="297" t="s">
        <v>441</v>
      </c>
      <c r="F185" s="303">
        <v>61753.979999999996</v>
      </c>
      <c r="G185" s="214">
        <v>64139.399999999994</v>
      </c>
      <c r="H185" s="214">
        <v>47786.62999999999</v>
      </c>
      <c r="I185" s="214">
        <v>79820.550205249077</v>
      </c>
      <c r="J185" s="130">
        <v>96328.243361152709</v>
      </c>
      <c r="K185" s="130">
        <v>997780.42333900928</v>
      </c>
      <c r="L185" s="130">
        <v>380721.55029594409</v>
      </c>
      <c r="M185" s="130">
        <v>152583.88783237097</v>
      </c>
      <c r="N185" s="130">
        <v>74862.703201105789</v>
      </c>
      <c r="O185" s="130">
        <v>110887.29821850122</v>
      </c>
      <c r="P185" s="130">
        <v>128877.71201254407</v>
      </c>
      <c r="Q185" s="130">
        <v>67740.98107224243</v>
      </c>
      <c r="R185" s="9">
        <v>2263283.3595381198</v>
      </c>
      <c r="S185" s="175"/>
      <c r="T185" s="180" t="e">
        <f ca="1">SUM(OFFSET(#REF!,0,0,1,VLOOKUP($T$1,#REF!,2,0)))-SUM(OFFSET($F185,0,0,1,VLOOKUP($T$1,#REF!,2,0)))</f>
        <v>#REF!</v>
      </c>
      <c r="U185" s="179"/>
      <c r="V185" s="241" t="e">
        <f>+#REF!-'P1'!R185</f>
        <v>#REF!</v>
      </c>
      <c r="W185"/>
      <c r="X185" s="427"/>
      <c r="Y185" s="427"/>
      <c r="Z185" s="427"/>
      <c r="AA185" s="430"/>
    </row>
    <row r="186" spans="1:27" s="138" customFormat="1">
      <c r="A186" s="291"/>
      <c r="B186" s="292" t="s">
        <v>630</v>
      </c>
      <c r="C186" s="422" t="s">
        <v>631</v>
      </c>
      <c r="D186" s="424" t="s">
        <v>20</v>
      </c>
      <c r="E186" s="293" t="s">
        <v>7</v>
      </c>
      <c r="F186" s="301">
        <v>0</v>
      </c>
      <c r="G186" s="212">
        <v>0</v>
      </c>
      <c r="H186" s="212">
        <v>0</v>
      </c>
      <c r="I186" s="212">
        <v>0</v>
      </c>
      <c r="J186" s="132">
        <v>0</v>
      </c>
      <c r="K186" s="132">
        <v>1548.9253344931437</v>
      </c>
      <c r="L186" s="132">
        <v>1046.0517141346706</v>
      </c>
      <c r="M186" s="132">
        <v>1215.7726510299003</v>
      </c>
      <c r="N186" s="132">
        <v>1077.0107890884192</v>
      </c>
      <c r="O186" s="132">
        <v>1595.2779080575174</v>
      </c>
      <c r="P186" s="132">
        <v>1854.0966379168885</v>
      </c>
      <c r="Q186" s="132">
        <v>899.58856197674902</v>
      </c>
      <c r="R186" s="10">
        <v>9236.7235966972894</v>
      </c>
      <c r="S186" s="175"/>
      <c r="T186" s="176" t="e">
        <f ca="1">SUM(OFFSET(#REF!,0,0,1,VLOOKUP($T$1,#REF!,2,0)))-SUM(OFFSET($F186,0,0,1,VLOOKUP($T$1,#REF!,2,0)))</f>
        <v>#REF!</v>
      </c>
      <c r="U186" s="179"/>
      <c r="V186" s="240" t="e">
        <f>+#REF!-'P1'!R186</f>
        <v>#REF!</v>
      </c>
      <c r="W186"/>
      <c r="X186" s="426" t="e">
        <f ca="1">+(OFFSET(#REF!,-1,VLOOKUP($T$1,#REF!,2,0)-1,1,1)-OFFSET('P1'!$F186,0,VLOOKUP($T$1,#REF!,2,0)-1,1,1))*OFFSET(#REF!,-1,VLOOKUP($T$1,#REF!,2,0)-1,1,1)</f>
        <v>#REF!</v>
      </c>
      <c r="Y186" s="426" t="e">
        <f ca="1">+OFFSET(#REF!,0,VLOOKUP($T$1,#REF!,2,0)-1,1,1)*(+OFFSET(#REF!,0,VLOOKUP($T$1,#REF!,2,0)-1,1,1)-OFFSET('P1'!$F187,0,VLOOKUP($T$1,#REF!,2,0)-1,1,1))</f>
        <v>#REF!</v>
      </c>
      <c r="Z186" s="428" t="e">
        <f ca="1">+Y186+X186</f>
        <v>#REF!</v>
      </c>
      <c r="AA186" s="429"/>
    </row>
    <row r="187" spans="1:27" s="138" customFormat="1" ht="13.4" customHeight="1">
      <c r="A187" s="295"/>
      <c r="B187" s="296" t="s">
        <v>630</v>
      </c>
      <c r="C187" s="423"/>
      <c r="D187" s="425"/>
      <c r="E187" s="297" t="s">
        <v>440</v>
      </c>
      <c r="F187" s="302">
        <v>0</v>
      </c>
      <c r="G187" s="213">
        <v>0</v>
      </c>
      <c r="H187" s="213">
        <v>0</v>
      </c>
      <c r="I187" s="213">
        <v>0</v>
      </c>
      <c r="J187" s="131">
        <v>0</v>
      </c>
      <c r="K187" s="131">
        <v>249.68775952345069</v>
      </c>
      <c r="L187" s="131">
        <v>249.68775952345072</v>
      </c>
      <c r="M187" s="131">
        <v>249.68775952345075</v>
      </c>
      <c r="N187" s="131">
        <v>249.68775952345072</v>
      </c>
      <c r="O187" s="131">
        <v>249.68775952345072</v>
      </c>
      <c r="P187" s="131">
        <v>249.68775952345072</v>
      </c>
      <c r="Q187" s="131">
        <v>249.68775952345069</v>
      </c>
      <c r="R187" s="9">
        <v>249.68775952345072</v>
      </c>
      <c r="S187" s="175"/>
      <c r="T187" s="178"/>
      <c r="U187" s="177"/>
      <c r="V187" s="241"/>
      <c r="W187"/>
      <c r="X187" s="427"/>
      <c r="Y187" s="427"/>
      <c r="Z187" s="427"/>
      <c r="AA187" s="430"/>
    </row>
    <row r="188" spans="1:27" s="138" customFormat="1" ht="13.4" customHeight="1">
      <c r="A188" s="295"/>
      <c r="B188" s="296" t="s">
        <v>630</v>
      </c>
      <c r="C188" s="423"/>
      <c r="D188" s="425"/>
      <c r="E188" s="297" t="s">
        <v>441</v>
      </c>
      <c r="F188" s="303">
        <v>0</v>
      </c>
      <c r="G188" s="214">
        <v>0</v>
      </c>
      <c r="H188" s="214">
        <v>0</v>
      </c>
      <c r="I188" s="214">
        <v>0</v>
      </c>
      <c r="J188" s="130">
        <v>0</v>
      </c>
      <c r="K188" s="130">
        <v>386747.6964387045</v>
      </c>
      <c r="L188" s="130">
        <v>261186.30884795106</v>
      </c>
      <c r="M188" s="130">
        <v>303563.54932554194</v>
      </c>
      <c r="N188" s="130">
        <v>268916.41091007111</v>
      </c>
      <c r="O188" s="130">
        <v>398321.36668013892</v>
      </c>
      <c r="P188" s="130">
        <v>462945.23546143057</v>
      </c>
      <c r="Q188" s="130">
        <v>224616.25253289734</v>
      </c>
      <c r="R188" s="9">
        <v>2306296.8201967357</v>
      </c>
      <c r="S188" s="175"/>
      <c r="T188" s="180" t="e">
        <f ca="1">SUM(OFFSET(#REF!,0,0,1,VLOOKUP($T$1,#REF!,2,0)))-SUM(OFFSET($F188,0,0,1,VLOOKUP($T$1,#REF!,2,0)))</f>
        <v>#REF!</v>
      </c>
      <c r="U188" s="179"/>
      <c r="V188" s="241" t="e">
        <f>+#REF!-'P1'!R188</f>
        <v>#REF!</v>
      </c>
      <c r="W188"/>
      <c r="X188" s="427"/>
      <c r="Y188" s="427"/>
      <c r="Z188" s="427"/>
      <c r="AA188" s="430"/>
    </row>
    <row r="189" spans="1:27" s="138" customFormat="1" ht="13.4" customHeight="1">
      <c r="A189" s="291"/>
      <c r="B189" s="292" t="s">
        <v>633</v>
      </c>
      <c r="C189" s="422" t="s">
        <v>632</v>
      </c>
      <c r="D189" s="424"/>
      <c r="E189" s="293" t="s">
        <v>7</v>
      </c>
      <c r="F189" s="301">
        <v>0</v>
      </c>
      <c r="G189" s="212">
        <v>0</v>
      </c>
      <c r="H189" s="212">
        <v>0</v>
      </c>
      <c r="I189" s="212">
        <v>0</v>
      </c>
      <c r="J189" s="132">
        <v>0</v>
      </c>
      <c r="K189" s="132">
        <v>0</v>
      </c>
      <c r="L189" s="132">
        <v>0</v>
      </c>
      <c r="M189" s="132">
        <v>0</v>
      </c>
      <c r="N189" s="132">
        <v>0</v>
      </c>
      <c r="O189" s="132">
        <v>0</v>
      </c>
      <c r="P189" s="132">
        <v>0</v>
      </c>
      <c r="Q189" s="132">
        <v>0</v>
      </c>
      <c r="R189" s="10">
        <v>0</v>
      </c>
      <c r="S189" s="175"/>
      <c r="T189" s="176" t="e">
        <f ca="1">SUM(OFFSET(#REF!,0,0,1,VLOOKUP($T$1,#REF!,2,0)))-SUM(OFFSET($F189,0,0,1,VLOOKUP($T$1,#REF!,2,0)))</f>
        <v>#REF!</v>
      </c>
      <c r="U189" s="179"/>
      <c r="V189" s="240" t="e">
        <f>+#REF!-'P1'!R189</f>
        <v>#REF!</v>
      </c>
      <c r="W189"/>
      <c r="X189" s="426" t="e">
        <f ca="1">OFFSET(#REF!,0,VLOOKUP($T$1,#REF!,2,0)-1,1,1)*T189</f>
        <v>#REF!</v>
      </c>
      <c r="Y189" s="426"/>
      <c r="Z189" s="428" t="e">
        <f ca="1">+Y189+X189</f>
        <v>#REF!</v>
      </c>
      <c r="AA189" s="429"/>
    </row>
    <row r="190" spans="1:27" s="138" customFormat="1" ht="13.4" customHeight="1">
      <c r="A190" s="295"/>
      <c r="B190" s="296" t="s">
        <v>633</v>
      </c>
      <c r="C190" s="423"/>
      <c r="D190" s="425"/>
      <c r="E190" s="297" t="s">
        <v>440</v>
      </c>
      <c r="F190" s="302">
        <v>0</v>
      </c>
      <c r="G190" s="213">
        <v>0</v>
      </c>
      <c r="H190" s="213">
        <v>0</v>
      </c>
      <c r="I190" s="213">
        <v>0</v>
      </c>
      <c r="J190" s="131">
        <v>0</v>
      </c>
      <c r="K190" s="131">
        <v>0</v>
      </c>
      <c r="L190" s="131">
        <v>0</v>
      </c>
      <c r="M190" s="131">
        <v>0</v>
      </c>
      <c r="N190" s="131">
        <v>0</v>
      </c>
      <c r="O190" s="131">
        <v>0</v>
      </c>
      <c r="P190" s="131">
        <v>0</v>
      </c>
      <c r="Q190" s="131">
        <v>0</v>
      </c>
      <c r="R190" s="9">
        <v>0</v>
      </c>
      <c r="S190" s="175"/>
      <c r="T190" s="178"/>
      <c r="U190" s="177"/>
      <c r="V190" s="241"/>
      <c r="W190"/>
      <c r="X190" s="427"/>
      <c r="Y190" s="427"/>
      <c r="Z190" s="427"/>
      <c r="AA190" s="430"/>
    </row>
    <row r="191" spans="1:27" s="138" customFormat="1" ht="13.4" customHeight="1">
      <c r="A191" s="295"/>
      <c r="B191" s="296" t="s">
        <v>633</v>
      </c>
      <c r="C191" s="423"/>
      <c r="D191" s="425"/>
      <c r="E191" s="297" t="s">
        <v>441</v>
      </c>
      <c r="F191" s="303">
        <v>-75187.234482514294</v>
      </c>
      <c r="G191" s="214">
        <v>-107228.8152666667</v>
      </c>
      <c r="H191" s="214">
        <v>-186430.73084590401</v>
      </c>
      <c r="I191" s="214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9">
        <v>-368846.780595085</v>
      </c>
      <c r="S191" s="175"/>
      <c r="T191" s="180" t="e">
        <f ca="1">SUM(OFFSET(#REF!,0,0,1,VLOOKUP($T$1,#REF!,2,0)))-SUM(OFFSET($F191,0,0,1,VLOOKUP($T$1,#REF!,2,0)))</f>
        <v>#REF!</v>
      </c>
      <c r="U191" s="179"/>
      <c r="V191" s="241" t="e">
        <f>+#REF!-'P1'!R191</f>
        <v>#REF!</v>
      </c>
      <c r="W191"/>
      <c r="X191" s="427"/>
      <c r="Y191" s="427"/>
      <c r="Z191" s="427"/>
      <c r="AA191" s="430"/>
    </row>
    <row r="192" spans="1:27" s="138" customFormat="1">
      <c r="A192" s="449" t="s">
        <v>34</v>
      </c>
      <c r="B192" s="449"/>
      <c r="C192" s="449"/>
      <c r="D192" s="449"/>
      <c r="E192" s="318" t="s">
        <v>7</v>
      </c>
      <c r="F192" s="319">
        <v>12030</v>
      </c>
      <c r="G192" s="14">
        <v>19897</v>
      </c>
      <c r="H192" s="14">
        <v>17146</v>
      </c>
      <c r="I192" s="14">
        <v>20024.423325293676</v>
      </c>
      <c r="J192" s="14">
        <v>16606.633672094529</v>
      </c>
      <c r="K192" s="14">
        <v>38040.198101211157</v>
      </c>
      <c r="L192" s="14">
        <v>31817.406304929569</v>
      </c>
      <c r="M192" s="14">
        <v>17881.989408898116</v>
      </c>
      <c r="N192" s="14">
        <v>12302.777090740787</v>
      </c>
      <c r="O192" s="14">
        <v>20431.828591659742</v>
      </c>
      <c r="P192" s="14">
        <v>20894.242881140322</v>
      </c>
      <c r="Q192" s="14">
        <v>10650.941159520964</v>
      </c>
      <c r="R192" s="14">
        <v>237723.44053548889</v>
      </c>
      <c r="S192" s="175"/>
      <c r="T192" s="149" t="e">
        <f ca="1">SUM(OFFSET(#REF!,0,0,1,VLOOKUP($T$1,#REF!,2,0)))-SUM(OFFSET($F192,0,0,1,VLOOKUP($T$1,#REF!,2,0)))</f>
        <v>#REF!</v>
      </c>
      <c r="U192" s="196"/>
      <c r="V192" s="247" t="e">
        <f>+#REF!-'P1'!R192</f>
        <v>#REF!</v>
      </c>
      <c r="W192"/>
      <c r="X192" s="451" t="e">
        <f ca="1">SUMIF($E$129:$E$191,$E192,X$129:X$191)</f>
        <v>#REF!</v>
      </c>
      <c r="Y192" s="451" t="e">
        <f ca="1">SUMIF($E$129:$E$191,$E192,Y$129:Y$191)</f>
        <v>#REF!</v>
      </c>
      <c r="Z192" s="451" t="e">
        <f ca="1">SUMIF($E$129:$E$191,$E192,Z$129:Z$191)</f>
        <v>#REF!</v>
      </c>
      <c r="AA192" s="464"/>
    </row>
    <row r="193" spans="1:27" s="138" customFormat="1" ht="13.4" customHeight="1">
      <c r="A193" s="450"/>
      <c r="B193" s="450"/>
      <c r="C193" s="450"/>
      <c r="D193" s="450"/>
      <c r="E193" s="320" t="s">
        <v>440</v>
      </c>
      <c r="F193" s="319">
        <v>186.50239197984087</v>
      </c>
      <c r="G193" s="14">
        <v>84.864082203363992</v>
      </c>
      <c r="H193" s="14">
        <v>148.94714981576436</v>
      </c>
      <c r="I193" s="14">
        <f>+I194/I192</f>
        <v>122.83698311982187</v>
      </c>
      <c r="J193" s="14">
        <v>178.75017571637943</v>
      </c>
      <c r="K193" s="14">
        <v>128.59662679774326</v>
      </c>
      <c r="L193" s="14">
        <v>146.98989555436501</v>
      </c>
      <c r="M193" s="14">
        <v>173.06044955402197</v>
      </c>
      <c r="N193" s="14">
        <v>180.29267231259522</v>
      </c>
      <c r="O193" s="14">
        <v>188.93787582987235</v>
      </c>
      <c r="P193" s="14">
        <v>179.21936680285697</v>
      </c>
      <c r="Q193" s="14">
        <v>180.72861664255717</v>
      </c>
      <c r="R193" s="14">
        <v>152.80598249701245</v>
      </c>
      <c r="S193" s="175"/>
      <c r="T193" s="149"/>
      <c r="U193" s="196"/>
      <c r="V193" s="247"/>
      <c r="W193"/>
      <c r="X193" s="451"/>
      <c r="Y193" s="451"/>
      <c r="Z193" s="451"/>
      <c r="AA193" s="464"/>
    </row>
    <row r="194" spans="1:27" s="138" customFormat="1" ht="13.4" customHeight="1">
      <c r="A194" s="450"/>
      <c r="B194" s="450"/>
      <c r="C194" s="450"/>
      <c r="D194" s="450"/>
      <c r="E194" s="321" t="s">
        <v>441</v>
      </c>
      <c r="F194" s="319">
        <v>2243623.7755174856</v>
      </c>
      <c r="G194" s="14">
        <v>1688540.6436003335</v>
      </c>
      <c r="H194" s="14">
        <v>2553847.8307410958</v>
      </c>
      <c r="I194" s="14">
        <v>2459739.7499932665</v>
      </c>
      <c r="J194" s="14">
        <v>2968438.6869444405</v>
      </c>
      <c r="K194" s="14">
        <v>4891841.1585336728</v>
      </c>
      <c r="L194" s="14">
        <v>4676837.2295723921</v>
      </c>
      <c r="M194" s="14">
        <v>3094665.1260241675</v>
      </c>
      <c r="N194" s="14">
        <v>2218100.5585558321</v>
      </c>
      <c r="O194" s="14">
        <v>3860346.2934282441</v>
      </c>
      <c r="P194" s="14">
        <v>3744652.9789830702</v>
      </c>
      <c r="Q194" s="14">
        <v>1924929.8617014978</v>
      </c>
      <c r="R194" s="14">
        <v>36325563.893595494</v>
      </c>
      <c r="S194" s="175"/>
      <c r="T194" s="149" t="e">
        <f ca="1">SUM(OFFSET(#REF!,0,0,1,VLOOKUP($T$1,#REF!,2,0)))-SUM(OFFSET($F194,0,0,1,VLOOKUP($T$1,#REF!,2,0)))</f>
        <v>#REF!</v>
      </c>
      <c r="U194" s="196"/>
      <c r="V194" s="247" t="e">
        <f>+#REF!-'P1'!R194</f>
        <v>#REF!</v>
      </c>
      <c r="W194"/>
      <c r="X194" s="451"/>
      <c r="Y194" s="451"/>
      <c r="Z194" s="451"/>
      <c r="AA194" s="464"/>
    </row>
    <row r="195" spans="1:27" s="138" customFormat="1" ht="13.4" customHeight="1">
      <c r="A195" s="308"/>
      <c r="B195" s="281"/>
      <c r="C195" s="282"/>
      <c r="D195" s="280"/>
      <c r="E195" s="308"/>
      <c r="F195" s="322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220"/>
      <c r="S195" s="175"/>
      <c r="T195" s="150" t="e">
        <f ca="1">SUM(OFFSET(#REF!,0,0,1,VLOOKUP($T$1,#REF!,2,0)))-SUM(OFFSET($F195,0,0,1,VLOOKUP($T$1,#REF!,2,0)))</f>
        <v>#REF!</v>
      </c>
      <c r="U195" s="184"/>
      <c r="V195" s="243"/>
      <c r="W195"/>
      <c r="X195" s="274"/>
      <c r="Y195" s="274"/>
      <c r="Z195" s="274"/>
      <c r="AA195" s="381"/>
    </row>
    <row r="196" spans="1:27" s="138" customFormat="1">
      <c r="A196" s="291" t="s">
        <v>35</v>
      </c>
      <c r="B196" s="292" t="s">
        <v>60</v>
      </c>
      <c r="C196" s="422" t="s">
        <v>123</v>
      </c>
      <c r="D196" s="424" t="s">
        <v>25</v>
      </c>
      <c r="E196" s="293" t="s">
        <v>7</v>
      </c>
      <c r="F196" s="301">
        <v>738</v>
      </c>
      <c r="G196" s="212">
        <v>603</v>
      </c>
      <c r="H196" s="212">
        <v>838</v>
      </c>
      <c r="I196" s="212">
        <v>703.45664232263641</v>
      </c>
      <c r="J196" s="132">
        <v>848.93855606645684</v>
      </c>
      <c r="K196" s="132">
        <v>513.96158826363398</v>
      </c>
      <c r="L196" s="132">
        <v>636.34812609859125</v>
      </c>
      <c r="M196" s="132">
        <v>739.59502937652269</v>
      </c>
      <c r="N196" s="132">
        <v>604.78298156503536</v>
      </c>
      <c r="O196" s="132">
        <v>895.80990221691354</v>
      </c>
      <c r="P196" s="132">
        <v>1041.1465735994836</v>
      </c>
      <c r="Q196" s="132">
        <v>507.7427775223768</v>
      </c>
      <c r="R196" s="10">
        <v>8670.7821770316496</v>
      </c>
      <c r="S196" s="175"/>
      <c r="T196" s="176" t="e">
        <f ca="1">SUM(OFFSET(#REF!,0,0,1,VLOOKUP($T$1,#REF!,2,0)))-SUM(OFFSET($F196,0,0,1,VLOOKUP($T$1,#REF!,2,0)))</f>
        <v>#REF!</v>
      </c>
      <c r="U196" s="179"/>
      <c r="V196" s="240" t="e">
        <f>+#REF!-'P1'!R196</f>
        <v>#REF!</v>
      </c>
      <c r="W196"/>
      <c r="X196" s="426" t="e">
        <f ca="1">+(OFFSET(#REF!,-1,VLOOKUP($T$1,#REF!,2,0)-1,1,1)-OFFSET('P1'!$F196,0,VLOOKUP($T$1,#REF!,2,0)-1,1,1))*OFFSET('P1'!$F197,0,VLOOKUP($T$1,#REF!,2,0)-1,1,1)</f>
        <v>#REF!</v>
      </c>
      <c r="Y196" s="426" t="e">
        <f ca="1">+OFFSET(#REF!,0,VLOOKUP($T$1,#REF!,2,0)-1,1,1)*(+OFFSET(#REF!,0,VLOOKUP($T$1,#REF!,2,0)-1,1,1)-OFFSET('P1'!$F197,0,VLOOKUP($T$1,#REF!,2,0)-1,1,1))</f>
        <v>#REF!</v>
      </c>
      <c r="Z196" s="428" t="e">
        <f t="shared" ref="Z196:Z202" ca="1" si="0">+Y196+X196</f>
        <v>#REF!</v>
      </c>
      <c r="AA196" s="429"/>
    </row>
    <row r="197" spans="1:27" s="138" customFormat="1" ht="13.4" customHeight="1">
      <c r="A197" s="295"/>
      <c r="B197" s="296" t="s">
        <v>60</v>
      </c>
      <c r="C197" s="423"/>
      <c r="D197" s="425"/>
      <c r="E197" s="297" t="s">
        <v>440</v>
      </c>
      <c r="F197" s="303">
        <v>185.6970731707317</v>
      </c>
      <c r="G197" s="214">
        <v>184.6078358208955</v>
      </c>
      <c r="H197" s="214">
        <v>180.87360978520289</v>
      </c>
      <c r="I197" s="214">
        <v>181.03375554559196</v>
      </c>
      <c r="J197" s="130">
        <v>181.03375554559193</v>
      </c>
      <c r="K197" s="130">
        <v>181.03375554559196</v>
      </c>
      <c r="L197" s="130">
        <v>181.03375554559196</v>
      </c>
      <c r="M197" s="130">
        <v>181.03375554559196</v>
      </c>
      <c r="N197" s="130">
        <v>181.03375554559193</v>
      </c>
      <c r="O197" s="130">
        <v>181.03375554559196</v>
      </c>
      <c r="P197" s="130">
        <v>181.03375554559193</v>
      </c>
      <c r="Q197" s="130">
        <v>181.03375554559193</v>
      </c>
      <c r="R197" s="9">
        <v>181.6637444617736</v>
      </c>
      <c r="S197" s="175"/>
      <c r="T197" s="178"/>
      <c r="U197" s="177"/>
      <c r="V197" s="241"/>
      <c r="W197"/>
      <c r="X197" s="427"/>
      <c r="Y197" s="427"/>
      <c r="Z197" s="427"/>
      <c r="AA197" s="430"/>
    </row>
    <row r="198" spans="1:27" s="138" customFormat="1" ht="13.4" customHeight="1">
      <c r="A198" s="295"/>
      <c r="B198" s="296" t="s">
        <v>60</v>
      </c>
      <c r="C198" s="423"/>
      <c r="D198" s="425"/>
      <c r="E198" s="297" t="s">
        <v>441</v>
      </c>
      <c r="F198" s="303">
        <v>137044.44</v>
      </c>
      <c r="G198" s="214">
        <v>111318.52499999999</v>
      </c>
      <c r="H198" s="214">
        <v>151572.08500000002</v>
      </c>
      <c r="I198" s="214">
        <v>127349.39782315907</v>
      </c>
      <c r="J198" s="130">
        <v>153686.53503216273</v>
      </c>
      <c r="K198" s="130">
        <v>93044.396529542893</v>
      </c>
      <c r="L198" s="130">
        <v>115200.4911020279</v>
      </c>
      <c r="M198" s="130">
        <v>133891.66575088431</v>
      </c>
      <c r="N198" s="130">
        <v>109486.13444277884</v>
      </c>
      <c r="O198" s="130">
        <v>162171.83085325736</v>
      </c>
      <c r="P198" s="130">
        <v>188482.67429213956</v>
      </c>
      <c r="Q198" s="130">
        <v>91918.581866025837</v>
      </c>
      <c r="R198" s="9">
        <v>1575166.7576919785</v>
      </c>
      <c r="S198" s="175"/>
      <c r="T198" s="180" t="e">
        <f ca="1">SUM(OFFSET(#REF!,0,0,1,VLOOKUP($T$1,#REF!,2,0)))-SUM(OFFSET($F198,0,0,1,VLOOKUP($T$1,#REF!,2,0)))</f>
        <v>#REF!</v>
      </c>
      <c r="U198" s="179"/>
      <c r="V198" s="241" t="e">
        <f>+#REF!-'P1'!R198</f>
        <v>#REF!</v>
      </c>
      <c r="W198"/>
      <c r="X198" s="427"/>
      <c r="Y198" s="427"/>
      <c r="Z198" s="427"/>
      <c r="AA198" s="430"/>
    </row>
    <row r="199" spans="1:27" s="138" customFormat="1">
      <c r="A199" s="291"/>
      <c r="B199" s="292" t="s">
        <v>450</v>
      </c>
      <c r="C199" s="422" t="s">
        <v>159</v>
      </c>
      <c r="D199" s="424" t="s">
        <v>447</v>
      </c>
      <c r="E199" s="293" t="s">
        <v>7</v>
      </c>
      <c r="F199" s="301">
        <v>281</v>
      </c>
      <c r="G199" s="212">
        <v>183</v>
      </c>
      <c r="H199" s="212">
        <v>331</v>
      </c>
      <c r="I199" s="212">
        <v>250.54620137518557</v>
      </c>
      <c r="J199" s="132">
        <v>302.3616775031216</v>
      </c>
      <c r="K199" s="132">
        <v>183.05481225828061</v>
      </c>
      <c r="L199" s="132">
        <v>226.64453806251197</v>
      </c>
      <c r="M199" s="132">
        <v>263.41740772314506</v>
      </c>
      <c r="N199" s="132">
        <v>215.40215781768381</v>
      </c>
      <c r="O199" s="132">
        <v>319.0555816115035</v>
      </c>
      <c r="P199" s="132">
        <v>370.81932758337769</v>
      </c>
      <c r="Q199" s="132">
        <v>194.91085509496227</v>
      </c>
      <c r="R199" s="10">
        <v>3121.2125590297724</v>
      </c>
      <c r="S199" s="175"/>
      <c r="T199" s="176" t="e">
        <f ca="1">SUM(OFFSET(#REF!,0,0,1,VLOOKUP($T$1,#REF!,2,0)))-SUM(OFFSET($F199,0,0,1,VLOOKUP($T$1,#REF!,2,0)))</f>
        <v>#REF!</v>
      </c>
      <c r="U199" s="179"/>
      <c r="V199" s="240" t="e">
        <f>+#REF!-'P1'!R199</f>
        <v>#REF!</v>
      </c>
      <c r="W199"/>
      <c r="X199" s="426" t="e">
        <f ca="1">+(OFFSET(#REF!,-1,VLOOKUP($T$1,#REF!,2,0)-1,1,1)-OFFSET('P1'!$F199,0,VLOOKUP($T$1,#REF!,2,0)-1,1,1))*OFFSET('P1'!$F200,0,VLOOKUP($T$1,#REF!,2,0)-1,1,1)</f>
        <v>#REF!</v>
      </c>
      <c r="Y199" s="426" t="e">
        <f ca="1">+OFFSET(#REF!,0,VLOOKUP($T$1,#REF!,2,0)-1,1,1)*(+OFFSET(#REF!,0,VLOOKUP($T$1,#REF!,2,0)-1,1,1)-OFFSET('P1'!$F200,0,VLOOKUP($T$1,#REF!,2,0)-1,1,1))</f>
        <v>#REF!</v>
      </c>
      <c r="Z199" s="428" t="e">
        <f t="shared" ca="1" si="0"/>
        <v>#REF!</v>
      </c>
      <c r="AA199" s="429"/>
    </row>
    <row r="200" spans="1:27" s="138" customFormat="1" ht="12.75" customHeight="1">
      <c r="A200" s="295"/>
      <c r="B200" s="296" t="s">
        <v>450</v>
      </c>
      <c r="C200" s="423"/>
      <c r="D200" s="425"/>
      <c r="E200" s="297" t="s">
        <v>440</v>
      </c>
      <c r="F200" s="303">
        <v>202.86277580071169</v>
      </c>
      <c r="G200" s="214">
        <v>206.36816939890707</v>
      </c>
      <c r="H200" s="214">
        <v>203.1238519637462</v>
      </c>
      <c r="I200" s="214">
        <v>191.5085357338188</v>
      </c>
      <c r="J200" s="130">
        <v>191.50853573381883</v>
      </c>
      <c r="K200" s="130">
        <v>191.5085357338188</v>
      </c>
      <c r="L200" s="130">
        <v>191.5085357338188</v>
      </c>
      <c r="M200" s="130">
        <v>191.50853573381883</v>
      </c>
      <c r="N200" s="130">
        <v>191.50853573381883</v>
      </c>
      <c r="O200" s="130">
        <v>191.5085357338188</v>
      </c>
      <c r="P200" s="130">
        <v>191.50853573381883</v>
      </c>
      <c r="Q200" s="130">
        <v>191.50853573381883</v>
      </c>
      <c r="R200" s="9">
        <v>194.63377116944906</v>
      </c>
      <c r="S200" s="175"/>
      <c r="T200" s="178"/>
      <c r="U200" s="177"/>
      <c r="V200" s="241"/>
      <c r="W200"/>
      <c r="X200" s="427"/>
      <c r="Y200" s="427"/>
      <c r="Z200" s="427"/>
      <c r="AA200" s="430"/>
    </row>
    <row r="201" spans="1:27" s="138" customFormat="1" ht="13.4" customHeight="1">
      <c r="A201" s="295"/>
      <c r="B201" s="296" t="s">
        <v>450</v>
      </c>
      <c r="C201" s="423"/>
      <c r="D201" s="425"/>
      <c r="E201" s="297" t="s">
        <v>441</v>
      </c>
      <c r="F201" s="303">
        <v>57004.439999999988</v>
      </c>
      <c r="G201" s="214">
        <v>37765.374999999993</v>
      </c>
      <c r="H201" s="214">
        <v>67233.994999999995</v>
      </c>
      <c r="I201" s="214">
        <v>47981.736159032291</v>
      </c>
      <c r="J201" s="130">
        <v>57904.842120643967</v>
      </c>
      <c r="K201" s="130">
        <v>35056.559054612422</v>
      </c>
      <c r="L201" s="130">
        <v>43404.363616419432</v>
      </c>
      <c r="M201" s="130">
        <v>50446.682039857849</v>
      </c>
      <c r="N201" s="130">
        <v>41251.351837569586</v>
      </c>
      <c r="O201" s="130">
        <v>61101.867252120959</v>
      </c>
      <c r="P201" s="130">
        <v>71015.06644729196</v>
      </c>
      <c r="Q201" s="130">
        <v>37327.092457862767</v>
      </c>
      <c r="R201" s="9">
        <v>607493.37098541122</v>
      </c>
      <c r="S201" s="175"/>
      <c r="T201" s="180" t="e">
        <f ca="1">SUM(OFFSET(#REF!,0,0,1,VLOOKUP($T$1,#REF!,2,0)))-SUM(OFFSET($F201,0,0,1,VLOOKUP($T$1,#REF!,2,0)))</f>
        <v>#REF!</v>
      </c>
      <c r="U201" s="179"/>
      <c r="V201" s="241" t="e">
        <f>+#REF!-'P1'!R201</f>
        <v>#REF!</v>
      </c>
      <c r="W201"/>
      <c r="X201" s="427"/>
      <c r="Y201" s="427"/>
      <c r="Z201" s="427"/>
      <c r="AA201" s="430"/>
    </row>
    <row r="202" spans="1:27" s="138" customFormat="1" ht="13.4" customHeight="1">
      <c r="A202" s="291"/>
      <c r="B202" s="292" t="s">
        <v>633</v>
      </c>
      <c r="C202" s="422" t="s">
        <v>632</v>
      </c>
      <c r="D202" s="424"/>
      <c r="E202" s="293" t="s">
        <v>7</v>
      </c>
      <c r="F202" s="301">
        <v>0</v>
      </c>
      <c r="G202" s="212">
        <v>0</v>
      </c>
      <c r="H202" s="212">
        <v>0</v>
      </c>
      <c r="I202" s="21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0</v>
      </c>
      <c r="O202" s="132">
        <v>0</v>
      </c>
      <c r="P202" s="132">
        <v>0</v>
      </c>
      <c r="Q202" s="132">
        <v>0</v>
      </c>
      <c r="R202" s="10">
        <v>0</v>
      </c>
      <c r="S202" s="175"/>
      <c r="T202" s="176" t="e">
        <f ca="1">SUM(OFFSET(#REF!,0,0,1,VLOOKUP($T$1,#REF!,2,0)))-SUM(OFFSET($F202,0,0,1,VLOOKUP($T$1,#REF!,2,0)))</f>
        <v>#REF!</v>
      </c>
      <c r="U202" s="179"/>
      <c r="V202" s="240" t="e">
        <f>+#REF!-'P1'!R202</f>
        <v>#REF!</v>
      </c>
      <c r="W202"/>
      <c r="X202" s="426" t="e">
        <f ca="1">OFFSET(#REF!,0,VLOOKUP($T$1,#REF!,2,0)-1,1,1)*T202</f>
        <v>#REF!</v>
      </c>
      <c r="Y202" s="426"/>
      <c r="Z202" s="428" t="e">
        <f t="shared" ca="1" si="0"/>
        <v>#REF!</v>
      </c>
      <c r="AA202" s="429"/>
    </row>
    <row r="203" spans="1:27" s="138" customFormat="1" ht="13.4" customHeight="1">
      <c r="A203" s="295"/>
      <c r="B203" s="296" t="s">
        <v>633</v>
      </c>
      <c r="C203" s="423"/>
      <c r="D203" s="425"/>
      <c r="E203" s="297" t="s">
        <v>440</v>
      </c>
      <c r="F203" s="303">
        <v>0</v>
      </c>
      <c r="G203" s="214">
        <v>0</v>
      </c>
      <c r="H203" s="214">
        <v>0</v>
      </c>
      <c r="I203" s="214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9">
        <v>0</v>
      </c>
      <c r="S203" s="175"/>
      <c r="T203" s="178"/>
      <c r="U203" s="177"/>
      <c r="V203" s="241"/>
      <c r="W203"/>
      <c r="X203" s="427"/>
      <c r="Y203" s="427"/>
      <c r="Z203" s="427"/>
      <c r="AA203" s="430"/>
    </row>
    <row r="204" spans="1:27" s="138" customFormat="1" ht="13.4" customHeight="1">
      <c r="A204" s="295"/>
      <c r="B204" s="296" t="s">
        <v>633</v>
      </c>
      <c r="C204" s="423"/>
      <c r="D204" s="425"/>
      <c r="E204" s="297" t="s">
        <v>441</v>
      </c>
      <c r="F204" s="303">
        <v>0</v>
      </c>
      <c r="G204" s="214">
        <v>0</v>
      </c>
      <c r="H204" s="214">
        <v>0</v>
      </c>
      <c r="I204" s="214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9">
        <v>0</v>
      </c>
      <c r="S204" s="175"/>
      <c r="T204" s="180" t="e">
        <f ca="1">SUM(OFFSET(#REF!,0,0,1,VLOOKUP($T$1,#REF!,2,0)))-SUM(OFFSET($F204,0,0,1,VLOOKUP($T$1,#REF!,2,0)))</f>
        <v>#REF!</v>
      </c>
      <c r="U204" s="179"/>
      <c r="V204" s="241" t="e">
        <f>+#REF!-'P1'!R204</f>
        <v>#REF!</v>
      </c>
      <c r="W204"/>
      <c r="X204" s="427"/>
      <c r="Y204" s="427"/>
      <c r="Z204" s="427"/>
      <c r="AA204" s="430"/>
    </row>
    <row r="205" spans="1:27" s="138" customFormat="1">
      <c r="A205" s="447" t="s">
        <v>35</v>
      </c>
      <c r="B205" s="447"/>
      <c r="C205" s="447"/>
      <c r="D205" s="447"/>
      <c r="E205" s="323" t="s">
        <v>7</v>
      </c>
      <c r="F205" s="324">
        <v>1019</v>
      </c>
      <c r="G205" s="15">
        <v>786</v>
      </c>
      <c r="H205" s="15">
        <v>1169</v>
      </c>
      <c r="I205" s="15">
        <v>954.00284369782196</v>
      </c>
      <c r="J205" s="15">
        <v>1151.3002335695785</v>
      </c>
      <c r="K205" s="15">
        <v>697.01640052191465</v>
      </c>
      <c r="L205" s="15">
        <v>862.99266416110322</v>
      </c>
      <c r="M205" s="15">
        <v>1003.0124370996677</v>
      </c>
      <c r="N205" s="15">
        <v>820.18513938271917</v>
      </c>
      <c r="O205" s="15">
        <v>1214.8654838284169</v>
      </c>
      <c r="P205" s="15">
        <v>1411.9659011828612</v>
      </c>
      <c r="Q205" s="15">
        <v>702.6536326173391</v>
      </c>
      <c r="R205" s="15">
        <v>11791.994736061422</v>
      </c>
      <c r="S205" s="175"/>
      <c r="T205" s="151" t="e">
        <f ca="1">SUM(OFFSET(#REF!,0,0,1,VLOOKUP($T$1,#REF!,2,0)))-SUM(OFFSET($F205,0,0,1,VLOOKUP($T$1,#REF!,2,0)))</f>
        <v>#REF!</v>
      </c>
      <c r="U205" s="196"/>
      <c r="V205" s="248" t="e">
        <f>+#REF!-'P1'!R205</f>
        <v>#REF!</v>
      </c>
      <c r="W205"/>
      <c r="X205" s="151"/>
      <c r="Y205" s="151"/>
      <c r="Z205" s="151"/>
      <c r="AA205" s="382"/>
    </row>
    <row r="206" spans="1:27" s="138" customFormat="1" ht="12.75" customHeight="1">
      <c r="A206" s="448"/>
      <c r="B206" s="448"/>
      <c r="C206" s="448"/>
      <c r="D206" s="448"/>
      <c r="E206" s="325" t="s">
        <v>440</v>
      </c>
      <c r="F206" s="324">
        <v>190.43069676153092</v>
      </c>
      <c r="G206" s="15">
        <v>189.67417302798981</v>
      </c>
      <c r="H206" s="15">
        <v>187.17372112917025</v>
      </c>
      <c r="I206" s="15">
        <v>183.7847079182576</v>
      </c>
      <c r="J206" s="15">
        <v>183.78470791825757</v>
      </c>
      <c r="K206" s="15">
        <v>183.78470791825757</v>
      </c>
      <c r="L206" s="15">
        <v>183.7847079182576</v>
      </c>
      <c r="M206" s="15">
        <v>183.7847079182576</v>
      </c>
      <c r="N206" s="15">
        <v>183.7847079182576</v>
      </c>
      <c r="O206" s="15">
        <v>183.7847079182576</v>
      </c>
      <c r="P206" s="15">
        <v>183.7847079182576</v>
      </c>
      <c r="Q206" s="15">
        <v>183.93938111791564</v>
      </c>
      <c r="R206" s="15">
        <v>185.09676925164635</v>
      </c>
      <c r="S206" s="175"/>
      <c r="T206" s="151"/>
      <c r="U206" s="196"/>
      <c r="V206" s="248"/>
      <c r="W206"/>
      <c r="X206" s="151"/>
      <c r="Y206" s="151"/>
      <c r="Z206" s="151">
        <f>+Y206+X206</f>
        <v>0</v>
      </c>
      <c r="AA206" s="382"/>
    </row>
    <row r="207" spans="1:27" s="138" customFormat="1" ht="13.4" customHeight="1">
      <c r="A207" s="448"/>
      <c r="B207" s="448"/>
      <c r="C207" s="448"/>
      <c r="D207" s="448"/>
      <c r="E207" s="326" t="s">
        <v>441</v>
      </c>
      <c r="F207" s="324">
        <v>194048.88</v>
      </c>
      <c r="G207" s="15">
        <v>149083.9</v>
      </c>
      <c r="H207" s="15">
        <v>218806.08000000002</v>
      </c>
      <c r="I207" s="15">
        <v>175331.13398219136</v>
      </c>
      <c r="J207" s="15">
        <v>211591.3771528067</v>
      </c>
      <c r="K207" s="15">
        <v>128100.95558415531</v>
      </c>
      <c r="L207" s="15">
        <v>158604.85471844731</v>
      </c>
      <c r="M207" s="15">
        <v>184338.34779074215</v>
      </c>
      <c r="N207" s="15">
        <v>150737.48628034844</v>
      </c>
      <c r="O207" s="15">
        <v>223273.69810537831</v>
      </c>
      <c r="P207" s="15">
        <v>259497.74073943152</v>
      </c>
      <c r="Q207" s="15">
        <v>129245.67432388861</v>
      </c>
      <c r="R207" s="15">
        <v>2182660.1286773896</v>
      </c>
      <c r="S207" s="175"/>
      <c r="T207" s="151" t="e">
        <f ca="1">SUM(OFFSET(#REF!,0,0,1,VLOOKUP($T$1,#REF!,2,0)))-SUM(OFFSET($F207,0,0,1,VLOOKUP($T$1,#REF!,2,0)))</f>
        <v>#REF!</v>
      </c>
      <c r="U207" s="196"/>
      <c r="V207" s="248" t="e">
        <f>+#REF!-'P1'!R207</f>
        <v>#REF!</v>
      </c>
      <c r="W207"/>
      <c r="X207" s="151"/>
      <c r="Y207" s="151"/>
      <c r="Z207" s="151"/>
      <c r="AA207" s="382"/>
    </row>
    <row r="208" spans="1:27" s="138" customFormat="1" ht="13.4" customHeight="1">
      <c r="A208" s="308"/>
      <c r="B208" s="281"/>
      <c r="C208" s="282"/>
      <c r="D208" s="280"/>
      <c r="E208" s="308"/>
      <c r="F208" s="327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20"/>
      <c r="S208" s="175"/>
      <c r="T208" s="145" t="e">
        <f ca="1">SUM(OFFSET(#REF!,0,0,1,VLOOKUP($T$1,#REF!,2,0)))-SUM(OFFSET($F208,0,0,1,VLOOKUP($T$1,#REF!,2,0)))</f>
        <v>#REF!</v>
      </c>
      <c r="U208" s="163"/>
      <c r="V208" s="243"/>
      <c r="W208"/>
      <c r="X208" s="145"/>
      <c r="Y208" s="145"/>
      <c r="Z208" s="145"/>
      <c r="AA208" s="377"/>
    </row>
    <row r="209" spans="1:27" s="138" customFormat="1">
      <c r="A209" s="291"/>
      <c r="B209" s="292" t="s">
        <v>39</v>
      </c>
      <c r="C209" s="422" t="s">
        <v>486</v>
      </c>
      <c r="D209" s="424" t="s">
        <v>58</v>
      </c>
      <c r="E209" s="293" t="s">
        <v>7</v>
      </c>
      <c r="F209" s="301">
        <v>0</v>
      </c>
      <c r="G209" s="212">
        <v>0</v>
      </c>
      <c r="H209" s="212">
        <v>0</v>
      </c>
      <c r="I209" s="212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29">
        <v>0</v>
      </c>
      <c r="S209" s="175"/>
      <c r="T209" s="176" t="e">
        <f ca="1">SUM(OFFSET(#REF!,0,0,1,VLOOKUP($T$1,#REF!,2,0)))-SUM(OFFSET($F209,0,0,1,VLOOKUP($T$1,#REF!,2,0)))</f>
        <v>#REF!</v>
      </c>
      <c r="U209" s="179"/>
      <c r="V209" s="240" t="e">
        <f>+#REF!-'P1'!R209</f>
        <v>#REF!</v>
      </c>
      <c r="W209"/>
      <c r="X209" s="426" t="e">
        <f ca="1">+(OFFSET(#REF!,-1,VLOOKUP($T$1,#REF!,2,0)-1,1,1)-OFFSET('P1'!$F209,0,VLOOKUP($T$1,#REF!,2,0)-1,1,1))*OFFSET('P1'!$F210,0,VLOOKUP($T$1,#REF!,2,0)-1,1,1)</f>
        <v>#REF!</v>
      </c>
      <c r="Y209" s="426" t="e">
        <f ca="1">+OFFSET(#REF!,0,VLOOKUP($T$1,#REF!,2,0)-1,1,1)*(+OFFSET(#REF!,0,VLOOKUP($T$1,#REF!,2,0)-1,1,1)-OFFSET('P1'!$F210,0,VLOOKUP($T$1,#REF!,2,0)-1,1,1))</f>
        <v>#REF!</v>
      </c>
      <c r="Z209" s="428" t="e">
        <f ca="1">+Y209+X209</f>
        <v>#REF!</v>
      </c>
      <c r="AA209" s="429"/>
    </row>
    <row r="210" spans="1:27" s="138" customFormat="1" ht="13.4" customHeight="1">
      <c r="A210" s="295"/>
      <c r="B210" s="296" t="s">
        <v>39</v>
      </c>
      <c r="C210" s="423"/>
      <c r="D210" s="425"/>
      <c r="E210" s="297" t="s">
        <v>440</v>
      </c>
      <c r="F210" s="303">
        <v>0</v>
      </c>
      <c r="G210" s="214">
        <v>0</v>
      </c>
      <c r="H210" s="214">
        <v>0</v>
      </c>
      <c r="I210" s="214">
        <v>0</v>
      </c>
      <c r="J210" s="222">
        <v>0</v>
      </c>
      <c r="K210" s="222">
        <v>0</v>
      </c>
      <c r="L210" s="222">
        <v>0</v>
      </c>
      <c r="M210" s="222">
        <v>0</v>
      </c>
      <c r="N210" s="222">
        <v>0</v>
      </c>
      <c r="O210" s="222">
        <v>0</v>
      </c>
      <c r="P210" s="222">
        <v>0</v>
      </c>
      <c r="Q210" s="222">
        <v>0</v>
      </c>
      <c r="R210" s="223">
        <v>0</v>
      </c>
      <c r="S210" s="175"/>
      <c r="T210" s="178"/>
      <c r="U210" s="177"/>
      <c r="V210" s="241"/>
      <c r="W210"/>
      <c r="X210" s="427"/>
      <c r="Y210" s="427"/>
      <c r="Z210" s="427"/>
      <c r="AA210" s="430"/>
    </row>
    <row r="211" spans="1:27" s="138" customFormat="1" ht="13.4" customHeight="1">
      <c r="A211" s="295"/>
      <c r="B211" s="296" t="s">
        <v>39</v>
      </c>
      <c r="C211" s="423"/>
      <c r="D211" s="425"/>
      <c r="E211" s="297" t="s">
        <v>441</v>
      </c>
      <c r="F211" s="303">
        <v>0</v>
      </c>
      <c r="G211" s="214">
        <v>0</v>
      </c>
      <c r="H211" s="214">
        <v>0</v>
      </c>
      <c r="I211" s="214">
        <v>0</v>
      </c>
      <c r="J211" s="222">
        <v>0</v>
      </c>
      <c r="K211" s="222">
        <v>0</v>
      </c>
      <c r="L211" s="222">
        <v>0</v>
      </c>
      <c r="M211" s="222">
        <v>0</v>
      </c>
      <c r="N211" s="222">
        <v>0</v>
      </c>
      <c r="O211" s="222">
        <v>0</v>
      </c>
      <c r="P211" s="222">
        <v>0</v>
      </c>
      <c r="Q211" s="222">
        <v>0</v>
      </c>
      <c r="R211" s="223">
        <v>0</v>
      </c>
      <c r="S211" s="175"/>
      <c r="T211" s="180" t="e">
        <f ca="1">SUM(OFFSET(#REF!,0,0,1,VLOOKUP($T$1,#REF!,2,0)))-SUM(OFFSET($F211,0,0,1,VLOOKUP($T$1,#REF!,2,0)))</f>
        <v>#REF!</v>
      </c>
      <c r="U211" s="179"/>
      <c r="V211" s="241" t="e">
        <f>+#REF!-'P1'!R211</f>
        <v>#REF!</v>
      </c>
      <c r="W211"/>
      <c r="X211" s="427"/>
      <c r="Y211" s="427"/>
      <c r="Z211" s="427"/>
      <c r="AA211" s="430"/>
    </row>
    <row r="212" spans="1:27" s="138" customFormat="1">
      <c r="A212" s="291"/>
      <c r="B212" s="292" t="s">
        <v>627</v>
      </c>
      <c r="C212" s="422" t="s">
        <v>153</v>
      </c>
      <c r="D212" s="424" t="s">
        <v>151</v>
      </c>
      <c r="E212" s="293" t="s">
        <v>7</v>
      </c>
      <c r="F212" s="301">
        <v>0</v>
      </c>
      <c r="G212" s="212">
        <v>0</v>
      </c>
      <c r="H212" s="212">
        <v>0</v>
      </c>
      <c r="I212" s="212">
        <v>0</v>
      </c>
      <c r="J212" s="132">
        <v>0</v>
      </c>
      <c r="K212" s="132">
        <v>0</v>
      </c>
      <c r="L212" s="132">
        <v>0</v>
      </c>
      <c r="M212" s="132">
        <v>0</v>
      </c>
      <c r="N212" s="132">
        <v>0</v>
      </c>
      <c r="O212" s="132">
        <v>0</v>
      </c>
      <c r="P212" s="132">
        <v>0</v>
      </c>
      <c r="Q212" s="132">
        <v>0</v>
      </c>
      <c r="R212" s="10">
        <v>0</v>
      </c>
      <c r="S212" s="175"/>
      <c r="T212" s="176" t="e">
        <f ca="1">SUM(OFFSET(#REF!,0,0,1,VLOOKUP($T$1,#REF!,2,0)))-SUM(OFFSET($F212,0,0,1,VLOOKUP($T$1,#REF!,2,0)))</f>
        <v>#REF!</v>
      </c>
      <c r="U212" s="179"/>
      <c r="V212" s="240" t="e">
        <f>+#REF!-'P1'!R212</f>
        <v>#REF!</v>
      </c>
      <c r="W212"/>
      <c r="X212" s="426" t="e">
        <f ca="1">+(OFFSET(#REF!,-1,VLOOKUP($T$1,#REF!,2,0)-1,1,1)-OFFSET('P1'!$F212,0,VLOOKUP($T$1,#REF!,2,0)-1,1,1))*OFFSET('P1'!$F213,0,VLOOKUP($T$1,#REF!,2,0)-1,1,1)</f>
        <v>#REF!</v>
      </c>
      <c r="Y212" s="426" t="e">
        <f ca="1">+OFFSET(#REF!,0,VLOOKUP($T$1,#REF!,2,0)-1,1,1)*(+OFFSET(#REF!,0,VLOOKUP($T$1,#REF!,2,0)-1,1,1)-OFFSET('P1'!$F213,0,VLOOKUP($T$1,#REF!,2,0)-1,1,1))</f>
        <v>#REF!</v>
      </c>
      <c r="Z212" s="428" t="e">
        <f ca="1">+Y212+X212</f>
        <v>#REF!</v>
      </c>
      <c r="AA212" s="429"/>
    </row>
    <row r="213" spans="1:27" s="138" customFormat="1" ht="13.4" customHeight="1">
      <c r="A213" s="295"/>
      <c r="B213" s="296" t="s">
        <v>627</v>
      </c>
      <c r="C213" s="423"/>
      <c r="D213" s="425"/>
      <c r="E213" s="297" t="s">
        <v>440</v>
      </c>
      <c r="F213" s="303">
        <v>0</v>
      </c>
      <c r="G213" s="214">
        <v>0</v>
      </c>
      <c r="H213" s="214">
        <v>0</v>
      </c>
      <c r="I213" s="214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30">
        <v>0</v>
      </c>
      <c r="Q213" s="130">
        <v>0</v>
      </c>
      <c r="R213" s="9">
        <v>0</v>
      </c>
      <c r="S213" s="175"/>
      <c r="T213" s="178"/>
      <c r="U213" s="177"/>
      <c r="V213" s="241"/>
      <c r="W213"/>
      <c r="X213" s="427"/>
      <c r="Y213" s="427"/>
      <c r="Z213" s="427"/>
      <c r="AA213" s="430"/>
    </row>
    <row r="214" spans="1:27" s="138" customFormat="1" ht="13.4" customHeight="1">
      <c r="A214" s="295"/>
      <c r="B214" s="296" t="s">
        <v>627</v>
      </c>
      <c r="C214" s="423"/>
      <c r="D214" s="425"/>
      <c r="E214" s="297" t="s">
        <v>441</v>
      </c>
      <c r="F214" s="303">
        <v>0</v>
      </c>
      <c r="G214" s="214">
        <v>0</v>
      </c>
      <c r="H214" s="214">
        <v>0</v>
      </c>
      <c r="I214" s="214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9">
        <v>0</v>
      </c>
      <c r="S214" s="175"/>
      <c r="T214" s="180" t="e">
        <f ca="1">SUM(OFFSET(#REF!,0,0,1,VLOOKUP($T$1,#REF!,2,0)))-SUM(OFFSET($F214,0,0,1,VLOOKUP($T$1,#REF!,2,0)))</f>
        <v>#REF!</v>
      </c>
      <c r="U214" s="179"/>
      <c r="V214" s="241" t="e">
        <f>+#REF!-'P1'!R214</f>
        <v>#REF!</v>
      </c>
      <c r="W214"/>
      <c r="X214" s="427"/>
      <c r="Y214" s="427"/>
      <c r="Z214" s="427"/>
      <c r="AA214" s="430"/>
    </row>
    <row r="215" spans="1:27" s="138" customFormat="1">
      <c r="A215" s="328"/>
      <c r="B215" s="329" t="s">
        <v>481</v>
      </c>
      <c r="C215" s="443" t="s">
        <v>154</v>
      </c>
      <c r="D215" s="445" t="s">
        <v>152</v>
      </c>
      <c r="E215" s="330" t="s">
        <v>7</v>
      </c>
      <c r="F215" s="301">
        <v>310</v>
      </c>
      <c r="G215" s="212">
        <v>303</v>
      </c>
      <c r="H215" s="212">
        <v>423</v>
      </c>
      <c r="I215" s="212">
        <v>414.65396327593214</v>
      </c>
      <c r="J215" s="132">
        <v>568.43995370586867</v>
      </c>
      <c r="K215" s="132">
        <v>199.52974536152587</v>
      </c>
      <c r="L215" s="132">
        <v>0</v>
      </c>
      <c r="M215" s="132">
        <v>0</v>
      </c>
      <c r="N215" s="132">
        <v>0</v>
      </c>
      <c r="O215" s="132">
        <v>0</v>
      </c>
      <c r="P215" s="132">
        <v>0</v>
      </c>
      <c r="Q215" s="132">
        <v>0</v>
      </c>
      <c r="R215" s="10">
        <v>2218.6236623433269</v>
      </c>
      <c r="S215" s="175"/>
      <c r="T215" s="185" t="e">
        <f ca="1">SUM(OFFSET(#REF!,0,0,1,VLOOKUP($T$1,#REF!,2,0)))-SUM(OFFSET($F215,0,0,1,VLOOKUP($T$1,#REF!,2,0)))</f>
        <v>#REF!</v>
      </c>
      <c r="U215" s="179"/>
      <c r="V215" s="249" t="e">
        <f>+#REF!-'P1'!R215</f>
        <v>#REF!</v>
      </c>
      <c r="W215"/>
      <c r="X215" s="426" t="e">
        <f ca="1">+(OFFSET(#REF!,-1,VLOOKUP($T$1,#REF!,2,0)-1,1,1)-OFFSET('P1'!$F215,0,VLOOKUP($T$1,#REF!,2,0)-1,1,1))*OFFSET('P1'!$F216,0,VLOOKUP($T$1,#REF!,2,0)-1,1,1)</f>
        <v>#REF!</v>
      </c>
      <c r="Y215" s="426" t="e">
        <f ca="1">+OFFSET(#REF!,0,VLOOKUP($T$1,#REF!,2,0)-1,1,1)*(+OFFSET(#REF!,0,VLOOKUP($T$1,#REF!,2,0)-1,1,1)-OFFSET('P1'!$F216,0,VLOOKUP($T$1,#REF!,2,0)-1,1,1))</f>
        <v>#REF!</v>
      </c>
      <c r="Z215" s="428" t="e">
        <f ca="1">+Y215+X215</f>
        <v>#REF!</v>
      </c>
      <c r="AA215" s="429"/>
    </row>
    <row r="216" spans="1:27" s="138" customFormat="1" ht="13.4" customHeight="1">
      <c r="A216" s="331"/>
      <c r="B216" s="332" t="s">
        <v>481</v>
      </c>
      <c r="C216" s="444"/>
      <c r="D216" s="446"/>
      <c r="E216" s="333" t="s">
        <v>440</v>
      </c>
      <c r="F216" s="303">
        <v>160.58025806451613</v>
      </c>
      <c r="G216" s="214">
        <v>162.03825082508251</v>
      </c>
      <c r="H216" s="214">
        <v>154.15307328605203</v>
      </c>
      <c r="I216" s="214">
        <v>154.0009574421309</v>
      </c>
      <c r="J216" s="130">
        <v>154.0009574421309</v>
      </c>
      <c r="K216" s="130">
        <v>154.00095744213093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9">
        <v>156.04692322127434</v>
      </c>
      <c r="S216" s="175"/>
      <c r="T216" s="186"/>
      <c r="U216" s="177"/>
      <c r="V216" s="250"/>
      <c r="W216"/>
      <c r="X216" s="427"/>
      <c r="Y216" s="427"/>
      <c r="Z216" s="427"/>
      <c r="AA216" s="430"/>
    </row>
    <row r="217" spans="1:27" s="138" customFormat="1" ht="13.4" customHeight="1">
      <c r="A217" s="331"/>
      <c r="B217" s="332" t="s">
        <v>481</v>
      </c>
      <c r="C217" s="444"/>
      <c r="D217" s="446"/>
      <c r="E217" s="333" t="s">
        <v>441</v>
      </c>
      <c r="F217" s="303">
        <v>49779.880000000005</v>
      </c>
      <c r="G217" s="214">
        <v>49097.590000000004</v>
      </c>
      <c r="H217" s="214">
        <v>65206.750000000007</v>
      </c>
      <c r="I217" s="214">
        <v>63857.107351667735</v>
      </c>
      <c r="J217" s="130">
        <v>87540.297119064344</v>
      </c>
      <c r="K217" s="130">
        <v>30727.771823859566</v>
      </c>
      <c r="L217" s="130">
        <v>0</v>
      </c>
      <c r="M217" s="130">
        <v>0</v>
      </c>
      <c r="N217" s="130">
        <v>0</v>
      </c>
      <c r="O217" s="130">
        <v>0</v>
      </c>
      <c r="P217" s="130">
        <v>0</v>
      </c>
      <c r="Q217" s="130">
        <v>0</v>
      </c>
      <c r="R217" s="9">
        <v>346209.3962945916</v>
      </c>
      <c r="S217" s="175"/>
      <c r="T217" s="187" t="e">
        <f ca="1">SUM(OFFSET(#REF!,0,0,1,VLOOKUP($T$1,#REF!,2,0)))-SUM(OFFSET($F217,0,0,1,VLOOKUP($T$1,#REF!,2,0)))</f>
        <v>#REF!</v>
      </c>
      <c r="U217" s="179"/>
      <c r="V217" s="250" t="e">
        <f>+#REF!-'P1'!R217</f>
        <v>#REF!</v>
      </c>
      <c r="W217"/>
      <c r="X217" s="427"/>
      <c r="Y217" s="427"/>
      <c r="Z217" s="427"/>
      <c r="AA217" s="430"/>
    </row>
    <row r="218" spans="1:27" s="138" customFormat="1" ht="13.4" customHeight="1">
      <c r="A218" s="328"/>
      <c r="B218" s="329" t="s">
        <v>487</v>
      </c>
      <c r="C218" s="443" t="s">
        <v>634</v>
      </c>
      <c r="D218" s="445" t="s">
        <v>58</v>
      </c>
      <c r="E218" s="330" t="s">
        <v>7</v>
      </c>
      <c r="F218" s="301">
        <v>0</v>
      </c>
      <c r="G218" s="212">
        <v>0</v>
      </c>
      <c r="H218" s="212">
        <v>0</v>
      </c>
      <c r="I218" s="212">
        <v>0</v>
      </c>
      <c r="J218" s="132">
        <v>0</v>
      </c>
      <c r="K218" s="132">
        <v>0</v>
      </c>
      <c r="L218" s="132">
        <v>0</v>
      </c>
      <c r="M218" s="132">
        <v>0</v>
      </c>
      <c r="N218" s="132">
        <v>4142.3491888016124</v>
      </c>
      <c r="O218" s="132">
        <v>3681.4105570558095</v>
      </c>
      <c r="P218" s="132">
        <v>4278.6845490389733</v>
      </c>
      <c r="Q218" s="132">
        <v>2248.9714049418722</v>
      </c>
      <c r="R218" s="10">
        <v>14351.415699838268</v>
      </c>
      <c r="S218" s="175"/>
      <c r="T218" s="176" t="e">
        <f ca="1">SUM(OFFSET(#REF!,0,0,1,VLOOKUP($T$1,#REF!,2,0)))-SUM(OFFSET($F218,0,0,1,VLOOKUP($T$1,#REF!,2,0)))</f>
        <v>#REF!</v>
      </c>
      <c r="U218" s="179"/>
      <c r="V218" s="240" t="e">
        <f>+#REF!-'P1'!R218</f>
        <v>#REF!</v>
      </c>
      <c r="W218"/>
      <c r="X218" s="426" t="e">
        <f ca="1">+(OFFSET(#REF!,-1,VLOOKUP($T$1,#REF!,2,0)-1,1,1)-OFFSET('P1'!$F218,0,VLOOKUP($T$1,#REF!,2,0)-1,1,1))*OFFSET('P1'!$F219,0,VLOOKUP($T$1,#REF!,2,0)-1,1,1)</f>
        <v>#REF!</v>
      </c>
      <c r="Y218" s="426" t="e">
        <f ca="1">+OFFSET(#REF!,0,VLOOKUP($T$1,#REF!,2,0)-1,1,1)*(+OFFSET(#REF!,0,VLOOKUP($T$1,#REF!,2,0)-1,1,1)-OFFSET('P1'!$F219,0,VLOOKUP($T$1,#REF!,2,0)-1,1,1))</f>
        <v>#REF!</v>
      </c>
      <c r="Z218" s="428" t="e">
        <f ca="1">+Y218+X218</f>
        <v>#REF!</v>
      </c>
      <c r="AA218" s="429"/>
    </row>
    <row r="219" spans="1:27" s="138" customFormat="1" ht="13.4" customHeight="1">
      <c r="A219" s="331"/>
      <c r="B219" s="332" t="s">
        <v>487</v>
      </c>
      <c r="C219" s="444"/>
      <c r="D219" s="446"/>
      <c r="E219" s="333" t="s">
        <v>440</v>
      </c>
      <c r="F219" s="303">
        <v>0</v>
      </c>
      <c r="G219" s="214">
        <v>0</v>
      </c>
      <c r="H219" s="214">
        <v>0</v>
      </c>
      <c r="I219" s="214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67.101431778203647</v>
      </c>
      <c r="O219" s="130">
        <v>67.101431778203647</v>
      </c>
      <c r="P219" s="130">
        <v>67.101431778203647</v>
      </c>
      <c r="Q219" s="130">
        <v>67.101431778203661</v>
      </c>
      <c r="R219" s="9">
        <v>67.101431778203647</v>
      </c>
      <c r="S219" s="175"/>
      <c r="T219" s="178"/>
      <c r="U219" s="177"/>
      <c r="V219" s="241"/>
      <c r="W219"/>
      <c r="X219" s="427"/>
      <c r="Y219" s="427"/>
      <c r="Z219" s="427"/>
      <c r="AA219" s="430"/>
    </row>
    <row r="220" spans="1:27" s="138" customFormat="1" ht="13.4" customHeight="1">
      <c r="A220" s="331"/>
      <c r="B220" s="332" t="s">
        <v>487</v>
      </c>
      <c r="C220" s="444"/>
      <c r="D220" s="446"/>
      <c r="E220" s="333" t="s">
        <v>441</v>
      </c>
      <c r="F220" s="303">
        <v>0</v>
      </c>
      <c r="G220" s="214">
        <v>0</v>
      </c>
      <c r="H220" s="214">
        <v>0</v>
      </c>
      <c r="I220" s="214">
        <v>0</v>
      </c>
      <c r="J220" s="130">
        <v>0</v>
      </c>
      <c r="K220" s="130">
        <v>0</v>
      </c>
      <c r="L220" s="130">
        <v>0</v>
      </c>
      <c r="M220" s="130">
        <v>0</v>
      </c>
      <c r="N220" s="130">
        <v>277957.56149386859</v>
      </c>
      <c r="O220" s="130">
        <v>247027.91934183909</v>
      </c>
      <c r="P220" s="130">
        <v>287105.85936779273</v>
      </c>
      <c r="Q220" s="130">
        <v>150909.20129983788</v>
      </c>
      <c r="R220" s="9">
        <v>963000.54150333826</v>
      </c>
      <c r="S220" s="175"/>
      <c r="T220" s="180" t="e">
        <f ca="1">SUM(OFFSET(#REF!,0,0,1,VLOOKUP($T$1,#REF!,2,0)))-SUM(OFFSET($F220,0,0,1,VLOOKUP($T$1,#REF!,2,0)))</f>
        <v>#REF!</v>
      </c>
      <c r="U220" s="179"/>
      <c r="V220" s="241" t="e">
        <f>+#REF!-'P1'!R220</f>
        <v>#REF!</v>
      </c>
      <c r="W220"/>
      <c r="X220" s="427"/>
      <c r="Y220" s="427"/>
      <c r="Z220" s="427"/>
      <c r="AA220" s="430"/>
    </row>
    <row r="221" spans="1:27" s="138" customFormat="1" ht="12.75" customHeight="1">
      <c r="A221" s="291"/>
      <c r="B221" s="292" t="s">
        <v>150</v>
      </c>
      <c r="C221" s="422" t="s">
        <v>155</v>
      </c>
      <c r="D221" s="424" t="s">
        <v>152</v>
      </c>
      <c r="E221" s="293" t="s">
        <v>7</v>
      </c>
      <c r="F221" s="301">
        <v>0</v>
      </c>
      <c r="G221" s="212">
        <v>-54</v>
      </c>
      <c r="H221" s="212">
        <v>-8</v>
      </c>
      <c r="I221" s="212">
        <v>0</v>
      </c>
      <c r="J221" s="132">
        <v>0</v>
      </c>
      <c r="K221" s="132">
        <v>0</v>
      </c>
      <c r="L221" s="132">
        <v>0</v>
      </c>
      <c r="M221" s="132">
        <v>0</v>
      </c>
      <c r="N221" s="132">
        <v>0</v>
      </c>
      <c r="O221" s="132">
        <v>0</v>
      </c>
      <c r="P221" s="132">
        <v>0</v>
      </c>
      <c r="Q221" s="132">
        <v>0</v>
      </c>
      <c r="R221" s="10">
        <v>-62</v>
      </c>
      <c r="S221" s="175"/>
      <c r="T221" s="176" t="e">
        <f ca="1">SUM(OFFSET(#REF!,0,0,1,VLOOKUP($T$1,#REF!,2,0)))-SUM(OFFSET($F221,0,0,1,VLOOKUP($T$1,#REF!,2,0)))</f>
        <v>#REF!</v>
      </c>
      <c r="U221" s="179"/>
      <c r="V221" s="240" t="e">
        <f>+#REF!-'P1'!R221</f>
        <v>#REF!</v>
      </c>
      <c r="W221"/>
      <c r="X221" s="426" t="e">
        <f ca="1">+(OFFSET(#REF!,-1,VLOOKUP($T$1,#REF!,2,0)-1,1,1)-OFFSET('P1'!$F221,0,VLOOKUP($T$1,#REF!,2,0)-1,1,1))*OFFSET('P1'!$F222,0,VLOOKUP($T$1,#REF!,2,0)-1,1,1)</f>
        <v>#REF!</v>
      </c>
      <c r="Y221" s="426" t="e">
        <f ca="1">+OFFSET(#REF!,0,VLOOKUP($T$1,#REF!,2,0)-1,1,1)*(+OFFSET(#REF!,0,VLOOKUP($T$1,#REF!,2,0)-1,1,1)-OFFSET('P1'!$F222,0,VLOOKUP($T$1,#REF!,2,0)-1,1,1))</f>
        <v>#REF!</v>
      </c>
      <c r="Z221" s="428" t="e">
        <f ca="1">+Y221+X221</f>
        <v>#REF!</v>
      </c>
      <c r="AA221" s="429"/>
    </row>
    <row r="222" spans="1:27" s="138" customFormat="1" ht="13.4" customHeight="1">
      <c r="A222" s="295"/>
      <c r="B222" s="296" t="s">
        <v>150</v>
      </c>
      <c r="C222" s="423"/>
      <c r="D222" s="425"/>
      <c r="E222" s="297" t="s">
        <v>440</v>
      </c>
      <c r="F222" s="303">
        <v>0</v>
      </c>
      <c r="G222" s="214">
        <v>86.508148148148138</v>
      </c>
      <c r="H222" s="214">
        <v>86.507499999999993</v>
      </c>
      <c r="I222" s="214">
        <v>0</v>
      </c>
      <c r="J222" s="130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0">
        <v>0</v>
      </c>
      <c r="R222" s="9">
        <v>86.508064516129039</v>
      </c>
      <c r="S222" s="175"/>
      <c r="T222" s="178"/>
      <c r="U222" s="177"/>
      <c r="V222" s="241"/>
      <c r="W222"/>
      <c r="X222" s="427"/>
      <c r="Y222" s="427"/>
      <c r="Z222" s="427"/>
      <c r="AA222" s="430"/>
    </row>
    <row r="223" spans="1:27" s="138" customFormat="1" ht="13.4" customHeight="1">
      <c r="A223" s="295"/>
      <c r="B223" s="296" t="s">
        <v>150</v>
      </c>
      <c r="C223" s="423"/>
      <c r="D223" s="425"/>
      <c r="E223" s="297" t="s">
        <v>441</v>
      </c>
      <c r="F223" s="303">
        <v>0</v>
      </c>
      <c r="G223" s="214">
        <v>-4671.4399999999996</v>
      </c>
      <c r="H223" s="214">
        <v>-692.06</v>
      </c>
      <c r="I223" s="214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9">
        <v>-5363.5</v>
      </c>
      <c r="S223" s="175"/>
      <c r="T223" s="180" t="e">
        <f ca="1">SUM(OFFSET(#REF!,0,0,1,VLOOKUP($T$1,#REF!,2,0)))-SUM(OFFSET($F223,0,0,1,VLOOKUP($T$1,#REF!,2,0)))</f>
        <v>#REF!</v>
      </c>
      <c r="U223" s="179"/>
      <c r="V223" s="241" t="e">
        <f>+#REF!-'P1'!R223</f>
        <v>#REF!</v>
      </c>
      <c r="W223"/>
      <c r="X223" s="427"/>
      <c r="Y223" s="427"/>
      <c r="Z223" s="427"/>
      <c r="AA223" s="430"/>
    </row>
    <row r="224" spans="1:27" s="139" customFormat="1" ht="12.75" customHeight="1">
      <c r="A224" s="291"/>
      <c r="B224" s="292" t="s">
        <v>42</v>
      </c>
      <c r="C224" s="422" t="s">
        <v>606</v>
      </c>
      <c r="D224" s="424" t="s">
        <v>58</v>
      </c>
      <c r="E224" s="293" t="s">
        <v>7</v>
      </c>
      <c r="F224" s="301">
        <v>0</v>
      </c>
      <c r="G224" s="212">
        <v>-4</v>
      </c>
      <c r="H224" s="212">
        <v>-27</v>
      </c>
      <c r="I224" s="212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29">
        <v>-31</v>
      </c>
      <c r="S224" s="181"/>
      <c r="T224" s="176" t="e">
        <f ca="1">SUM(OFFSET(#REF!,0,0,1,VLOOKUP($T$1,#REF!,2,0)))-SUM(OFFSET($F224,0,0,1,VLOOKUP($T$1,#REF!,2,0)))</f>
        <v>#REF!</v>
      </c>
      <c r="U224" s="179"/>
      <c r="V224" s="240" t="e">
        <f>+#REF!-'P1'!R224</f>
        <v>#REF!</v>
      </c>
      <c r="W224"/>
      <c r="X224" s="426" t="e">
        <f ca="1">+(OFFSET(#REF!,-1,VLOOKUP($T$1,#REF!,2,0)-1,1,1)-OFFSET('P1'!$F224,0,VLOOKUP($T$1,#REF!,2,0)-1,1,1))*OFFSET('P1'!$F225,0,VLOOKUP($T$1,#REF!,2,0)-1,1,1)</f>
        <v>#REF!</v>
      </c>
      <c r="Y224" s="426" t="e">
        <f ca="1">+OFFSET(#REF!,0,VLOOKUP($T$1,#REF!,2,0)-1,1,1)*(+OFFSET(#REF!,0,VLOOKUP($T$1,#REF!,2,0)-1,1,1)-OFFSET('P1'!$F225,0,VLOOKUP($T$1,#REF!,2,0)-1,1,1))</f>
        <v>#REF!</v>
      </c>
      <c r="Z224" s="428" t="e">
        <f ca="1">+Y224+X224</f>
        <v>#REF!</v>
      </c>
      <c r="AA224" s="429"/>
    </row>
    <row r="225" spans="1:27" s="139" customFormat="1" ht="12.75" customHeight="1">
      <c r="A225" s="295"/>
      <c r="B225" s="296" t="s">
        <v>42</v>
      </c>
      <c r="C225" s="423"/>
      <c r="D225" s="425"/>
      <c r="E225" s="297" t="s">
        <v>440</v>
      </c>
      <c r="F225" s="303">
        <v>0</v>
      </c>
      <c r="G225" s="214">
        <v>162.93</v>
      </c>
      <c r="H225" s="214">
        <v>122.19777777777779</v>
      </c>
      <c r="I225" s="214">
        <v>0</v>
      </c>
      <c r="J225" s="222">
        <v>0</v>
      </c>
      <c r="K225" s="222">
        <v>0</v>
      </c>
      <c r="L225" s="222">
        <v>0</v>
      </c>
      <c r="M225" s="222">
        <v>0</v>
      </c>
      <c r="N225" s="222">
        <v>0</v>
      </c>
      <c r="O225" s="222">
        <v>0</v>
      </c>
      <c r="P225" s="222">
        <v>0</v>
      </c>
      <c r="Q225" s="222">
        <v>0</v>
      </c>
      <c r="R225" s="223">
        <v>127.45354838709679</v>
      </c>
      <c r="S225" s="181"/>
      <c r="T225" s="178"/>
      <c r="U225" s="177"/>
      <c r="V225" s="241"/>
      <c r="W225"/>
      <c r="X225" s="427"/>
      <c r="Y225" s="427"/>
      <c r="Z225" s="427"/>
      <c r="AA225" s="430"/>
    </row>
    <row r="226" spans="1:27" s="139" customFormat="1" ht="12.75" customHeight="1">
      <c r="A226" s="295"/>
      <c r="B226" s="296" t="s">
        <v>42</v>
      </c>
      <c r="C226" s="423"/>
      <c r="D226" s="425"/>
      <c r="E226" s="297" t="s">
        <v>441</v>
      </c>
      <c r="F226" s="303">
        <v>0</v>
      </c>
      <c r="G226" s="214">
        <v>-651.72</v>
      </c>
      <c r="H226" s="214">
        <v>-3299.34</v>
      </c>
      <c r="I226" s="214">
        <v>0</v>
      </c>
      <c r="J226" s="222">
        <v>0</v>
      </c>
      <c r="K226" s="222">
        <v>0</v>
      </c>
      <c r="L226" s="222">
        <v>0</v>
      </c>
      <c r="M226" s="222">
        <v>0</v>
      </c>
      <c r="N226" s="222">
        <v>0</v>
      </c>
      <c r="O226" s="222">
        <v>0</v>
      </c>
      <c r="P226" s="222">
        <v>0</v>
      </c>
      <c r="Q226" s="222">
        <v>0</v>
      </c>
      <c r="R226" s="223">
        <v>-3951.0600000000004</v>
      </c>
      <c r="S226" s="181"/>
      <c r="T226" s="180" t="e">
        <f ca="1">SUM(OFFSET(#REF!,0,0,1,VLOOKUP($T$1,#REF!,2,0)))-SUM(OFFSET($F226,0,0,1,VLOOKUP($T$1,#REF!,2,0)))</f>
        <v>#REF!</v>
      </c>
      <c r="U226" s="179"/>
      <c r="V226" s="241" t="e">
        <f>+#REF!-'P1'!R226</f>
        <v>#REF!</v>
      </c>
      <c r="W226"/>
      <c r="X226" s="427"/>
      <c r="Y226" s="427"/>
      <c r="Z226" s="427"/>
      <c r="AA226" s="430"/>
    </row>
    <row r="227" spans="1:27" s="138" customFormat="1">
      <c r="A227" s="291"/>
      <c r="B227" s="292" t="s">
        <v>482</v>
      </c>
      <c r="C227" s="422" t="s">
        <v>186</v>
      </c>
      <c r="D227" s="424" t="s">
        <v>14</v>
      </c>
      <c r="E227" s="293" t="s">
        <v>7</v>
      </c>
      <c r="F227" s="301">
        <v>0</v>
      </c>
      <c r="G227" s="212">
        <v>-1</v>
      </c>
      <c r="H227" s="212">
        <v>0</v>
      </c>
      <c r="I227" s="212">
        <v>0</v>
      </c>
      <c r="J227" s="132">
        <v>0</v>
      </c>
      <c r="K227" s="132">
        <v>0</v>
      </c>
      <c r="L227" s="132">
        <v>0</v>
      </c>
      <c r="M227" s="132">
        <v>0</v>
      </c>
      <c r="N227" s="132">
        <v>0</v>
      </c>
      <c r="O227" s="132">
        <v>0</v>
      </c>
      <c r="P227" s="132">
        <v>0</v>
      </c>
      <c r="Q227" s="132">
        <v>0</v>
      </c>
      <c r="R227" s="10">
        <v>-1</v>
      </c>
      <c r="S227" s="175"/>
      <c r="T227" s="176" t="e">
        <f ca="1">SUM(OFFSET(#REF!,0,0,1,VLOOKUP($T$1,#REF!,2,0)))-SUM(OFFSET($F227,0,0,1,VLOOKUP($T$1,#REF!,2,0)))</f>
        <v>#REF!</v>
      </c>
      <c r="U227" s="179"/>
      <c r="V227" s="240" t="e">
        <f>+#REF!-'P1'!R227</f>
        <v>#REF!</v>
      </c>
      <c r="W227"/>
      <c r="X227" s="426" t="e">
        <f ca="1">+(OFFSET(#REF!,-1,VLOOKUP($T$1,#REF!,2,0)-1,1,1)-OFFSET('P1'!$F227,0,VLOOKUP($T$1,#REF!,2,0)-1,1,1))*OFFSET('P1'!$F228,0,VLOOKUP($T$1,#REF!,2,0)-1,1,1)</f>
        <v>#REF!</v>
      </c>
      <c r="Y227" s="426" t="e">
        <f ca="1">+OFFSET(#REF!,0,VLOOKUP($T$1,#REF!,2,0)-1,1,1)*(+OFFSET(#REF!,0,VLOOKUP($T$1,#REF!,2,0)-1,1,1)-OFFSET('P1'!$F228,0,VLOOKUP($T$1,#REF!,2,0)-1,1,1))</f>
        <v>#REF!</v>
      </c>
      <c r="Z227" s="428" t="e">
        <f ca="1">+Y227+X227</f>
        <v>#REF!</v>
      </c>
      <c r="AA227" s="429"/>
    </row>
    <row r="228" spans="1:27" s="138" customFormat="1" ht="13.4" customHeight="1">
      <c r="A228" s="295"/>
      <c r="B228" s="296" t="s">
        <v>482</v>
      </c>
      <c r="C228" s="423"/>
      <c r="D228" s="425"/>
      <c r="E228" s="297" t="s">
        <v>440</v>
      </c>
      <c r="F228" s="303">
        <v>0</v>
      </c>
      <c r="G228" s="214">
        <v>126.85</v>
      </c>
      <c r="H228" s="214">
        <v>0</v>
      </c>
      <c r="I228" s="214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0">
        <v>0</v>
      </c>
      <c r="R228" s="9">
        <v>126.85</v>
      </c>
      <c r="S228" s="175"/>
      <c r="T228" s="178"/>
      <c r="U228" s="177"/>
      <c r="V228" s="241"/>
      <c r="W228"/>
      <c r="X228" s="427"/>
      <c r="Y228" s="427"/>
      <c r="Z228" s="427"/>
      <c r="AA228" s="430"/>
    </row>
    <row r="229" spans="1:27" s="138" customFormat="1" ht="13.4" customHeight="1">
      <c r="A229" s="295"/>
      <c r="B229" s="296" t="s">
        <v>482</v>
      </c>
      <c r="C229" s="423"/>
      <c r="D229" s="425"/>
      <c r="E229" s="297" t="s">
        <v>441</v>
      </c>
      <c r="F229" s="303">
        <v>0</v>
      </c>
      <c r="G229" s="214">
        <v>-126.85</v>
      </c>
      <c r="H229" s="214">
        <v>0</v>
      </c>
      <c r="I229" s="214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30">
        <v>0</v>
      </c>
      <c r="Q229" s="130">
        <v>0</v>
      </c>
      <c r="R229" s="9">
        <v>-126.85</v>
      </c>
      <c r="S229" s="175"/>
      <c r="T229" s="180" t="e">
        <f ca="1">SUM(OFFSET(#REF!,0,0,1,VLOOKUP($T$1,#REF!,2,0)))-SUM(OFFSET($F229,0,0,1,VLOOKUP($T$1,#REF!,2,0)))</f>
        <v>#REF!</v>
      </c>
      <c r="U229" s="179"/>
      <c r="V229" s="241" t="e">
        <f>+#REF!-'P1'!R229</f>
        <v>#REF!</v>
      </c>
      <c r="W229"/>
      <c r="X229" s="427"/>
      <c r="Y229" s="427"/>
      <c r="Z229" s="427"/>
      <c r="AA229" s="430"/>
    </row>
    <row r="230" spans="1:27" s="138" customFormat="1">
      <c r="A230" s="291"/>
      <c r="B230" s="292" t="s">
        <v>607</v>
      </c>
      <c r="C230" s="422" t="s">
        <v>386</v>
      </c>
      <c r="D230" s="424" t="s">
        <v>58</v>
      </c>
      <c r="E230" s="293" t="s">
        <v>7</v>
      </c>
      <c r="F230" s="301">
        <v>384</v>
      </c>
      <c r="G230" s="212">
        <v>310</v>
      </c>
      <c r="H230" s="212">
        <v>383</v>
      </c>
      <c r="I230" s="212">
        <v>318.00094789927402</v>
      </c>
      <c r="J230" s="132">
        <v>383.76674452319281</v>
      </c>
      <c r="K230" s="132">
        <v>232.33880017397152</v>
      </c>
      <c r="L230" s="132">
        <v>287.66422138703444</v>
      </c>
      <c r="M230" s="132">
        <v>334.33747903322262</v>
      </c>
      <c r="N230" s="132">
        <v>273.39504646090643</v>
      </c>
      <c r="O230" s="132">
        <v>404.95516127613905</v>
      </c>
      <c r="P230" s="132">
        <v>470.65530039428711</v>
      </c>
      <c r="Q230" s="132">
        <v>247.38685454360598</v>
      </c>
      <c r="R230" s="69">
        <v>4029.5005556916349</v>
      </c>
      <c r="S230" s="175"/>
      <c r="T230" s="176" t="e">
        <f ca="1">SUM(OFFSET(#REF!,0,0,1,VLOOKUP($T$1,#REF!,2,0)))-SUM(OFFSET($F230,0,0,1,VLOOKUP($T$1,#REF!,2,0)))</f>
        <v>#REF!</v>
      </c>
      <c r="U230" s="179"/>
      <c r="V230" s="240" t="e">
        <f>+#REF!-'P1'!R230</f>
        <v>#REF!</v>
      </c>
      <c r="W230"/>
      <c r="X230" s="426" t="e">
        <f ca="1">+(OFFSET(#REF!,-1,VLOOKUP($T$1,#REF!,2,0)-1,1,1)-OFFSET('P1'!$F230,0,VLOOKUP($T$1,#REF!,2,0)-1,1,1))*OFFSET('P1'!$F231,0,VLOOKUP($T$1,#REF!,2,0)-1,1,1)</f>
        <v>#REF!</v>
      </c>
      <c r="Y230" s="426" t="e">
        <f ca="1">+OFFSET(#REF!,0,VLOOKUP($T$1,#REF!,2,0)-1,1,1)*(+OFFSET(#REF!,0,VLOOKUP($T$1,#REF!,2,0)-1,1,1)-OFFSET('P1'!$F231,0,VLOOKUP($T$1,#REF!,2,0)-1,1,1))</f>
        <v>#REF!</v>
      </c>
      <c r="Z230" s="428" t="e">
        <f ca="1">+Y230+X230</f>
        <v>#REF!</v>
      </c>
      <c r="AA230" s="429"/>
    </row>
    <row r="231" spans="1:27" s="138" customFormat="1" ht="13.4" customHeight="1">
      <c r="A231" s="295"/>
      <c r="B231" s="296" t="s">
        <v>607</v>
      </c>
      <c r="C231" s="423"/>
      <c r="D231" s="425"/>
      <c r="E231" s="297" t="s">
        <v>440</v>
      </c>
      <c r="F231" s="303">
        <v>116.30322916666667</v>
      </c>
      <c r="G231" s="214">
        <v>117.33433064516127</v>
      </c>
      <c r="H231" s="214">
        <v>119.00558093994778</v>
      </c>
      <c r="I231" s="214">
        <v>111.51440581577381</v>
      </c>
      <c r="J231" s="217">
        <v>111.51440581577381</v>
      </c>
      <c r="K231" s="217">
        <v>111.51440581577383</v>
      </c>
      <c r="L231" s="217">
        <v>111.51440581577381</v>
      </c>
      <c r="M231" s="217">
        <v>111.51440581577381</v>
      </c>
      <c r="N231" s="217">
        <v>111.51440581577381</v>
      </c>
      <c r="O231" s="217">
        <v>111.51440581577381</v>
      </c>
      <c r="P231" s="217">
        <v>111.51440581577381</v>
      </c>
      <c r="Q231" s="217">
        <v>111.51440581577381</v>
      </c>
      <c r="R231" s="218">
        <v>113.13053785159474</v>
      </c>
      <c r="S231" s="175"/>
      <c r="T231" s="178"/>
      <c r="U231" s="177"/>
      <c r="V231" s="241"/>
      <c r="W231"/>
      <c r="X231" s="427"/>
      <c r="Y231" s="427"/>
      <c r="Z231" s="427"/>
      <c r="AA231" s="430"/>
    </row>
    <row r="232" spans="1:27" s="138" customFormat="1" ht="13.4" customHeight="1">
      <c r="A232" s="295"/>
      <c r="B232" s="296" t="s">
        <v>607</v>
      </c>
      <c r="C232" s="423"/>
      <c r="D232" s="425"/>
      <c r="E232" s="297" t="s">
        <v>441</v>
      </c>
      <c r="F232" s="303">
        <v>44660.44</v>
      </c>
      <c r="G232" s="214">
        <v>36373.642499999994</v>
      </c>
      <c r="H232" s="214">
        <v>45579.137499999997</v>
      </c>
      <c r="I232" s="214">
        <v>35461.686753840389</v>
      </c>
      <c r="J232" s="217">
        <v>42795.520487357717</v>
      </c>
      <c r="K232" s="217">
        <v>25909.123249350243</v>
      </c>
      <c r="L232" s="217">
        <v>32078.704722432358</v>
      </c>
      <c r="M232" s="217">
        <v>37283.445316333557</v>
      </c>
      <c r="N232" s="217">
        <v>30487.486159063854</v>
      </c>
      <c r="O232" s="217">
        <v>45158.334191739501</v>
      </c>
      <c r="P232" s="217">
        <v>52484.84616751346</v>
      </c>
      <c r="Q232" s="217">
        <v>27587.198091063485</v>
      </c>
      <c r="R232" s="218">
        <v>455859.56513869454</v>
      </c>
      <c r="S232" s="175"/>
      <c r="T232" s="180" t="e">
        <f ca="1">SUM(OFFSET(#REF!,0,0,1,VLOOKUP($T$1,#REF!,2,0)))-SUM(OFFSET($F232,0,0,1,VLOOKUP($T$1,#REF!,2,0)))</f>
        <v>#REF!</v>
      </c>
      <c r="U232" s="179"/>
      <c r="V232" s="241" t="e">
        <f>+#REF!-'P1'!R232</f>
        <v>#REF!</v>
      </c>
      <c r="W232"/>
      <c r="X232" s="427"/>
      <c r="Y232" s="427"/>
      <c r="Z232" s="427"/>
      <c r="AA232" s="430"/>
    </row>
    <row r="233" spans="1:27" s="138" customFormat="1">
      <c r="A233" s="291"/>
      <c r="B233" s="292" t="s">
        <v>387</v>
      </c>
      <c r="C233" s="422" t="s">
        <v>386</v>
      </c>
      <c r="D233" s="424" t="s">
        <v>59</v>
      </c>
      <c r="E233" s="293" t="s">
        <v>7</v>
      </c>
      <c r="F233" s="301">
        <v>0</v>
      </c>
      <c r="G233" s="212">
        <v>0</v>
      </c>
      <c r="H233" s="212">
        <v>0</v>
      </c>
      <c r="I233" s="212">
        <v>0</v>
      </c>
      <c r="J233" s="132">
        <v>0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132">
        <v>0</v>
      </c>
      <c r="Q233" s="132">
        <v>0</v>
      </c>
      <c r="R233" s="69">
        <v>0</v>
      </c>
      <c r="S233" s="175"/>
      <c r="T233" s="176" t="e">
        <f ca="1">SUM(OFFSET(#REF!,0,0,1,VLOOKUP($T$1,#REF!,2,0)))-SUM(OFFSET($F233,0,0,1,VLOOKUP($T$1,#REF!,2,0)))</f>
        <v>#REF!</v>
      </c>
      <c r="U233" s="179"/>
      <c r="V233" s="240" t="e">
        <f>+#REF!-'P1'!R233</f>
        <v>#REF!</v>
      </c>
      <c r="W233"/>
      <c r="X233" s="426" t="e">
        <f ca="1">+(OFFSET(#REF!,-1,VLOOKUP($T$1,#REF!,2,0)-1,1,1)-OFFSET('P1'!$F233,0,VLOOKUP($T$1,#REF!,2,0)-1,1,1))*OFFSET('P1'!$F234,0,VLOOKUP($T$1,#REF!,2,0)-1,1,1)</f>
        <v>#REF!</v>
      </c>
      <c r="Y233" s="426" t="e">
        <f ca="1">+OFFSET(#REF!,0,VLOOKUP($T$1,#REF!,2,0)-1,1,1)*(+OFFSET(#REF!,0,VLOOKUP($T$1,#REF!,2,0)-1,1,1)-OFFSET('P1'!$F234,0,VLOOKUP($T$1,#REF!,2,0)-1,1,1))</f>
        <v>#REF!</v>
      </c>
      <c r="Z233" s="428" t="e">
        <f ca="1">+Y233+X233</f>
        <v>#REF!</v>
      </c>
      <c r="AA233" s="429"/>
    </row>
    <row r="234" spans="1:27" s="138" customFormat="1" ht="13.4" customHeight="1">
      <c r="A234" s="295"/>
      <c r="B234" s="296" t="s">
        <v>387</v>
      </c>
      <c r="C234" s="423"/>
      <c r="D234" s="425"/>
      <c r="E234" s="297" t="s">
        <v>440</v>
      </c>
      <c r="F234" s="303">
        <v>0</v>
      </c>
      <c r="G234" s="214">
        <v>0</v>
      </c>
      <c r="H234" s="214">
        <v>0</v>
      </c>
      <c r="I234" s="214">
        <v>0</v>
      </c>
      <c r="J234" s="217">
        <v>0</v>
      </c>
      <c r="K234" s="217">
        <v>0</v>
      </c>
      <c r="L234" s="217">
        <v>0</v>
      </c>
      <c r="M234" s="217">
        <v>0</v>
      </c>
      <c r="N234" s="217">
        <v>0</v>
      </c>
      <c r="O234" s="217">
        <v>0</v>
      </c>
      <c r="P234" s="217">
        <v>0</v>
      </c>
      <c r="Q234" s="217">
        <v>0</v>
      </c>
      <c r="R234" s="218">
        <v>0</v>
      </c>
      <c r="S234" s="175"/>
      <c r="T234" s="178"/>
      <c r="U234" s="177"/>
      <c r="V234" s="241"/>
      <c r="W234"/>
      <c r="X234" s="427"/>
      <c r="Y234" s="427"/>
      <c r="Z234" s="427"/>
      <c r="AA234" s="430"/>
    </row>
    <row r="235" spans="1:27" s="138" customFormat="1" ht="13.4" customHeight="1">
      <c r="A235" s="295"/>
      <c r="B235" s="296" t="s">
        <v>387</v>
      </c>
      <c r="C235" s="423"/>
      <c r="D235" s="425"/>
      <c r="E235" s="297" t="s">
        <v>441</v>
      </c>
      <c r="F235" s="303">
        <v>0</v>
      </c>
      <c r="G235" s="214">
        <v>0</v>
      </c>
      <c r="H235" s="214">
        <v>0</v>
      </c>
      <c r="I235" s="214">
        <v>0</v>
      </c>
      <c r="J235" s="217">
        <v>0</v>
      </c>
      <c r="K235" s="217">
        <v>0</v>
      </c>
      <c r="L235" s="217">
        <v>0</v>
      </c>
      <c r="M235" s="217">
        <v>0</v>
      </c>
      <c r="N235" s="217">
        <v>0</v>
      </c>
      <c r="O235" s="217">
        <v>0</v>
      </c>
      <c r="P235" s="217">
        <v>0</v>
      </c>
      <c r="Q235" s="217">
        <v>0</v>
      </c>
      <c r="R235" s="218">
        <v>0</v>
      </c>
      <c r="S235" s="175"/>
      <c r="T235" s="180" t="e">
        <f ca="1">SUM(OFFSET(#REF!,0,0,1,VLOOKUP($T$1,#REF!,2,0)))-SUM(OFFSET($F235,0,0,1,VLOOKUP($T$1,#REF!,2,0)))</f>
        <v>#REF!</v>
      </c>
      <c r="U235" s="179"/>
      <c r="V235" s="241" t="e">
        <f>+#REF!-'P1'!R235</f>
        <v>#REF!</v>
      </c>
      <c r="W235"/>
      <c r="X235" s="427"/>
      <c r="Y235" s="427"/>
      <c r="Z235" s="427"/>
      <c r="AA235" s="430"/>
    </row>
    <row r="236" spans="1:27" s="138" customFormat="1" ht="12.75" customHeight="1">
      <c r="A236" s="291"/>
      <c r="B236" s="292" t="s">
        <v>398</v>
      </c>
      <c r="C236" s="422" t="s">
        <v>399</v>
      </c>
      <c r="D236" s="424" t="s">
        <v>59</v>
      </c>
      <c r="E236" s="293" t="s">
        <v>7</v>
      </c>
      <c r="F236" s="301">
        <v>0</v>
      </c>
      <c r="G236" s="212">
        <v>0</v>
      </c>
      <c r="H236" s="212">
        <v>0</v>
      </c>
      <c r="I236" s="212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29">
        <v>0</v>
      </c>
      <c r="S236" s="175"/>
      <c r="T236" s="176" t="e">
        <f ca="1">SUM(OFFSET(#REF!,0,0,1,VLOOKUP($T$1,#REF!,2,0)))-SUM(OFFSET($F236,0,0,1,VLOOKUP($T$1,#REF!,2,0)))</f>
        <v>#REF!</v>
      </c>
      <c r="U236" s="179"/>
      <c r="V236" s="240" t="e">
        <f>+#REF!-'P1'!R236</f>
        <v>#REF!</v>
      </c>
      <c r="W236"/>
      <c r="X236" s="426" t="e">
        <f ca="1">+(OFFSET(#REF!,-1,VLOOKUP($T$1,#REF!,2,0)-1,1,1)-OFFSET('P1'!$F236,0,VLOOKUP($T$1,#REF!,2,0)-1,1,1))*OFFSET('P1'!$F237,0,VLOOKUP($T$1,#REF!,2,0)-1,1,1)</f>
        <v>#REF!</v>
      </c>
      <c r="Y236" s="426" t="e">
        <f ca="1">+OFFSET(#REF!,0,VLOOKUP($T$1,#REF!,2,0)-1,1,1)*(+OFFSET(#REF!,0,VLOOKUP($T$1,#REF!,2,0)-1,1,1)-OFFSET('P1'!$F237,0,VLOOKUP($T$1,#REF!,2,0)-1,1,1))</f>
        <v>#REF!</v>
      </c>
      <c r="Z236" s="428" t="e">
        <f ca="1">+Y236+X236</f>
        <v>#REF!</v>
      </c>
      <c r="AA236" s="429"/>
    </row>
    <row r="237" spans="1:27" s="138" customFormat="1" ht="13.4" customHeight="1">
      <c r="A237" s="295"/>
      <c r="B237" s="296" t="s">
        <v>398</v>
      </c>
      <c r="C237" s="423"/>
      <c r="D237" s="425"/>
      <c r="E237" s="297" t="s">
        <v>440</v>
      </c>
      <c r="F237" s="303">
        <v>0</v>
      </c>
      <c r="G237" s="214">
        <v>0</v>
      </c>
      <c r="H237" s="214">
        <v>0</v>
      </c>
      <c r="I237" s="214">
        <v>0</v>
      </c>
      <c r="J237" s="222">
        <v>0</v>
      </c>
      <c r="K237" s="222">
        <v>0</v>
      </c>
      <c r="L237" s="222">
        <v>0</v>
      </c>
      <c r="M237" s="222">
        <v>0</v>
      </c>
      <c r="N237" s="222">
        <v>0</v>
      </c>
      <c r="O237" s="222">
        <v>0</v>
      </c>
      <c r="P237" s="222">
        <v>0</v>
      </c>
      <c r="Q237" s="222">
        <v>0</v>
      </c>
      <c r="R237" s="223">
        <v>0</v>
      </c>
      <c r="S237" s="175"/>
      <c r="T237" s="178"/>
      <c r="U237" s="177"/>
      <c r="V237" s="241"/>
      <c r="W237"/>
      <c r="X237" s="427"/>
      <c r="Y237" s="427"/>
      <c r="Z237" s="427"/>
      <c r="AA237" s="430"/>
    </row>
    <row r="238" spans="1:27" s="138" customFormat="1" ht="13.4" customHeight="1">
      <c r="A238" s="295"/>
      <c r="B238" s="296" t="s">
        <v>398</v>
      </c>
      <c r="C238" s="423"/>
      <c r="D238" s="425"/>
      <c r="E238" s="297" t="s">
        <v>441</v>
      </c>
      <c r="F238" s="303">
        <v>0</v>
      </c>
      <c r="G238" s="214">
        <v>0</v>
      </c>
      <c r="H238" s="214">
        <v>0</v>
      </c>
      <c r="I238" s="214">
        <v>0</v>
      </c>
      <c r="J238" s="222">
        <v>0</v>
      </c>
      <c r="K238" s="222">
        <v>0</v>
      </c>
      <c r="L238" s="222">
        <v>0</v>
      </c>
      <c r="M238" s="222">
        <v>0</v>
      </c>
      <c r="N238" s="222">
        <v>0</v>
      </c>
      <c r="O238" s="222">
        <v>0</v>
      </c>
      <c r="P238" s="222">
        <v>0</v>
      </c>
      <c r="Q238" s="222">
        <v>0</v>
      </c>
      <c r="R238" s="223">
        <v>0</v>
      </c>
      <c r="S238" s="175"/>
      <c r="T238" s="180" t="e">
        <f ca="1">SUM(OFFSET(#REF!,0,0,1,VLOOKUP($T$1,#REF!,2,0)))-SUM(OFFSET($F238,0,0,1,VLOOKUP($T$1,#REF!,2,0)))</f>
        <v>#REF!</v>
      </c>
      <c r="U238" s="179"/>
      <c r="V238" s="241" t="e">
        <f>+#REF!-'P1'!R238</f>
        <v>#REF!</v>
      </c>
      <c r="W238"/>
      <c r="X238" s="427"/>
      <c r="Y238" s="427"/>
      <c r="Z238" s="427"/>
      <c r="AA238" s="430"/>
    </row>
    <row r="239" spans="1:27" s="138" customFormat="1" ht="12.75" customHeight="1">
      <c r="A239" s="291"/>
      <c r="B239" s="292" t="s">
        <v>390</v>
      </c>
      <c r="C239" s="422" t="s">
        <v>400</v>
      </c>
      <c r="D239" s="424" t="s">
        <v>59</v>
      </c>
      <c r="E239" s="293" t="s">
        <v>7</v>
      </c>
      <c r="F239" s="301">
        <v>150</v>
      </c>
      <c r="G239" s="212">
        <v>171</v>
      </c>
      <c r="H239" s="212">
        <v>157</v>
      </c>
      <c r="I239" s="212">
        <v>144.54588540876091</v>
      </c>
      <c r="J239" s="132">
        <v>174.43942932872403</v>
      </c>
      <c r="K239" s="132">
        <v>105.60854553362343</v>
      </c>
      <c r="L239" s="132">
        <v>130.75646426683383</v>
      </c>
      <c r="M239" s="132">
        <v>151.97158137873754</v>
      </c>
      <c r="N239" s="132">
        <v>124.27047566404836</v>
      </c>
      <c r="O239" s="132">
        <v>220.88463342334856</v>
      </c>
      <c r="P239" s="132">
        <v>256.72107294233842</v>
      </c>
      <c r="Q239" s="132">
        <v>134.93828429651234</v>
      </c>
      <c r="R239" s="10">
        <v>1922.1363722429273</v>
      </c>
      <c r="S239" s="175"/>
      <c r="T239" s="176" t="e">
        <f ca="1">SUM(OFFSET(#REF!,0,0,1,VLOOKUP($T$1,#REF!,2,0)))-SUM(OFFSET($F239,0,0,1,VLOOKUP($T$1,#REF!,2,0)))</f>
        <v>#REF!</v>
      </c>
      <c r="U239" s="179"/>
      <c r="V239" s="240" t="e">
        <f>+#REF!-'P1'!R239</f>
        <v>#REF!</v>
      </c>
      <c r="W239"/>
      <c r="X239" s="426" t="e">
        <f ca="1">+(OFFSET(#REF!,-1,VLOOKUP($T$1,#REF!,2,0)-1,1,1)-OFFSET('P1'!$F239,0,VLOOKUP($T$1,#REF!,2,0)-1,1,1))*OFFSET('P1'!$F240,0,VLOOKUP($T$1,#REF!,2,0)-1,1,1)</f>
        <v>#REF!</v>
      </c>
      <c r="Y239" s="426" t="e">
        <f ca="1">+OFFSET(#REF!,0,VLOOKUP($T$1,#REF!,2,0)-1,1,1)*(+OFFSET(#REF!,0,VLOOKUP($T$1,#REF!,2,0)-1,1,1)-OFFSET('P1'!$F240,0,VLOOKUP($T$1,#REF!,2,0)-1,1,1))</f>
        <v>#REF!</v>
      </c>
      <c r="Z239" s="428" t="e">
        <f ca="1">+Y239+X239</f>
        <v>#REF!</v>
      </c>
      <c r="AA239" s="429"/>
    </row>
    <row r="240" spans="1:27" s="139" customFormat="1" ht="13.4" customHeight="1">
      <c r="A240" s="295"/>
      <c r="B240" s="296" t="s">
        <v>390</v>
      </c>
      <c r="C240" s="423"/>
      <c r="D240" s="425"/>
      <c r="E240" s="297" t="s">
        <v>440</v>
      </c>
      <c r="F240" s="303">
        <v>228.23940000000002</v>
      </c>
      <c r="G240" s="214">
        <v>239.7991812865497</v>
      </c>
      <c r="H240" s="214">
        <v>223.07401273885353</v>
      </c>
      <c r="I240" s="214">
        <v>227.90485162563456</v>
      </c>
      <c r="J240" s="130">
        <v>227.90485162563451</v>
      </c>
      <c r="K240" s="130">
        <v>227.90485162563451</v>
      </c>
      <c r="L240" s="130">
        <v>227.90485162563451</v>
      </c>
      <c r="M240" s="130">
        <v>227.90485162563456</v>
      </c>
      <c r="N240" s="130">
        <v>227.90485162563454</v>
      </c>
      <c r="O240" s="130">
        <v>227.90485162563445</v>
      </c>
      <c r="P240" s="130">
        <v>227.90485162563448</v>
      </c>
      <c r="Q240" s="130">
        <v>227.90485162563451</v>
      </c>
      <c r="R240" s="9">
        <v>228.59453782172881</v>
      </c>
      <c r="S240" s="181"/>
      <c r="T240" s="178"/>
      <c r="U240" s="177"/>
      <c r="V240" s="241"/>
      <c r="W240"/>
      <c r="X240" s="427"/>
      <c r="Y240" s="427"/>
      <c r="Z240" s="427"/>
      <c r="AA240" s="430"/>
    </row>
    <row r="241" spans="1:27" s="139" customFormat="1" ht="12.75" customHeight="1">
      <c r="A241" s="295"/>
      <c r="B241" s="296" t="s">
        <v>390</v>
      </c>
      <c r="C241" s="423"/>
      <c r="D241" s="425"/>
      <c r="E241" s="297" t="s">
        <v>441</v>
      </c>
      <c r="F241" s="303">
        <v>34235.910000000003</v>
      </c>
      <c r="G241" s="214">
        <v>41005.659999999996</v>
      </c>
      <c r="H241" s="214">
        <v>35022.620000000003</v>
      </c>
      <c r="I241" s="214">
        <v>32942.70856717963</v>
      </c>
      <c r="J241" s="130">
        <v>39755.592258823206</v>
      </c>
      <c r="K241" s="130">
        <v>24068.699900239513</v>
      </c>
      <c r="L241" s="130">
        <v>29800.032587825346</v>
      </c>
      <c r="M241" s="130">
        <v>34635.060705434225</v>
      </c>
      <c r="N241" s="130">
        <v>28321.844317661969</v>
      </c>
      <c r="O241" s="130">
        <v>50340.679606730911</v>
      </c>
      <c r="P241" s="130">
        <v>58507.978038097324</v>
      </c>
      <c r="Q241" s="130">
        <v>30753.08966121433</v>
      </c>
      <c r="R241" s="9">
        <v>439389.87564320647</v>
      </c>
      <c r="S241" s="181"/>
      <c r="T241" s="180" t="e">
        <f ca="1">SUM(OFFSET(#REF!,0,0,1,VLOOKUP($T$1,#REF!,2,0)))-SUM(OFFSET($F241,0,0,1,VLOOKUP($T$1,#REF!,2,0)))</f>
        <v>#REF!</v>
      </c>
      <c r="U241" s="179"/>
      <c r="V241" s="241" t="e">
        <f>+#REF!-'P1'!R241</f>
        <v>#REF!</v>
      </c>
      <c r="W241"/>
      <c r="X241" s="427"/>
      <c r="Y241" s="427"/>
      <c r="Z241" s="427"/>
      <c r="AA241" s="430"/>
    </row>
    <row r="242" spans="1:27" s="138" customFormat="1">
      <c r="A242" s="291"/>
      <c r="B242" s="292" t="s">
        <v>613</v>
      </c>
      <c r="C242" s="422" t="s">
        <v>402</v>
      </c>
      <c r="D242" s="424" t="s">
        <v>58</v>
      </c>
      <c r="E242" s="293" t="s">
        <v>7</v>
      </c>
      <c r="F242" s="301">
        <v>1547</v>
      </c>
      <c r="G242" s="212">
        <v>465</v>
      </c>
      <c r="H242" s="212">
        <v>911</v>
      </c>
      <c r="I242" s="212">
        <v>1445.4588540876091</v>
      </c>
      <c r="J242" s="132">
        <v>1744.3942932872401</v>
      </c>
      <c r="K242" s="132">
        <v>1056.0854553362342</v>
      </c>
      <c r="L242" s="132">
        <v>1307.5646426683381</v>
      </c>
      <c r="M242" s="132">
        <v>1519.7158137873755</v>
      </c>
      <c r="N242" s="132">
        <v>1242.7047566404835</v>
      </c>
      <c r="O242" s="132">
        <v>1840.7052785279047</v>
      </c>
      <c r="P242" s="132">
        <v>2139.3422745194866</v>
      </c>
      <c r="Q242" s="132">
        <v>1124.4857024709361</v>
      </c>
      <c r="R242" s="69">
        <v>16343.457071325609</v>
      </c>
      <c r="S242" s="175"/>
      <c r="T242" s="176" t="e">
        <f ca="1">SUM(OFFSET(#REF!,0,0,1,VLOOKUP($T$1,#REF!,2,0)))-SUM(OFFSET($F242,0,0,1,VLOOKUP($T$1,#REF!,2,0)))</f>
        <v>#REF!</v>
      </c>
      <c r="U242" s="179"/>
      <c r="V242" s="240" t="e">
        <f>+#REF!-'P1'!R242</f>
        <v>#REF!</v>
      </c>
      <c r="W242"/>
      <c r="X242" s="426" t="e">
        <f ca="1">+(OFFSET(#REF!,-1,VLOOKUP($T$1,#REF!,2,0)-1,1,1)-OFFSET('P1'!$F242,0,VLOOKUP($T$1,#REF!,2,0)-1,1,1))*OFFSET('P1'!$F243,0,VLOOKUP($T$1,#REF!,2,0)-1,1,1)</f>
        <v>#REF!</v>
      </c>
      <c r="Y242" s="426" t="e">
        <f ca="1">+OFFSET(#REF!,0,VLOOKUP($T$1,#REF!,2,0)-1,1,1)*(+OFFSET(#REF!,0,VLOOKUP($T$1,#REF!,2,0)-1,1,1)-OFFSET('P1'!$F243,0,VLOOKUP($T$1,#REF!,2,0)-1,1,1))</f>
        <v>#REF!</v>
      </c>
      <c r="Z242" s="428" t="e">
        <f ca="1">+Y242+X242</f>
        <v>#REF!</v>
      </c>
      <c r="AA242" s="429"/>
    </row>
    <row r="243" spans="1:27" s="138" customFormat="1" ht="13.4" customHeight="1">
      <c r="A243" s="295"/>
      <c r="B243" s="296" t="s">
        <v>613</v>
      </c>
      <c r="C243" s="423"/>
      <c r="D243" s="425"/>
      <c r="E243" s="297" t="s">
        <v>440</v>
      </c>
      <c r="F243" s="303">
        <v>186.03499676793794</v>
      </c>
      <c r="G243" s="214">
        <v>192.22682795698924</v>
      </c>
      <c r="H243" s="214">
        <v>185.51559275521404</v>
      </c>
      <c r="I243" s="214">
        <v>182.69214460600526</v>
      </c>
      <c r="J243" s="217">
        <v>182.69214460600526</v>
      </c>
      <c r="K243" s="217">
        <v>182.69214460600526</v>
      </c>
      <c r="L243" s="217">
        <v>182.69214460600529</v>
      </c>
      <c r="M243" s="217">
        <v>182.69214460600526</v>
      </c>
      <c r="N243" s="217">
        <v>182.69214460600529</v>
      </c>
      <c r="O243" s="217">
        <v>182.69214460600526</v>
      </c>
      <c r="P243" s="217">
        <v>182.69214460600529</v>
      </c>
      <c r="Q243" s="217">
        <v>182.69214460600529</v>
      </c>
      <c r="R243" s="218">
        <v>183.43722450333075</v>
      </c>
      <c r="S243" s="175"/>
      <c r="T243" s="178"/>
      <c r="U243" s="177"/>
      <c r="V243" s="241"/>
      <c r="W243"/>
      <c r="X243" s="427"/>
      <c r="Y243" s="427"/>
      <c r="Z243" s="427"/>
      <c r="AA243" s="430"/>
    </row>
    <row r="244" spans="1:27" s="138" customFormat="1" ht="13.4" customHeight="1">
      <c r="A244" s="295"/>
      <c r="B244" s="296" t="s">
        <v>613</v>
      </c>
      <c r="C244" s="423"/>
      <c r="D244" s="425"/>
      <c r="E244" s="297" t="s">
        <v>441</v>
      </c>
      <c r="F244" s="303">
        <v>287796.14</v>
      </c>
      <c r="G244" s="214">
        <v>89385.474999999991</v>
      </c>
      <c r="H244" s="214">
        <v>169004.70499999999</v>
      </c>
      <c r="I244" s="214">
        <v>264073.97799300414</v>
      </c>
      <c r="J244" s="217">
        <v>318687.13447912282</v>
      </c>
      <c r="K244" s="217">
        <v>192938.51672258621</v>
      </c>
      <c r="L244" s="217">
        <v>238881.78878006365</v>
      </c>
      <c r="M244" s="217">
        <v>277640.14121247618</v>
      </c>
      <c r="N244" s="217">
        <v>227032.39710273381</v>
      </c>
      <c r="O244" s="217">
        <v>336282.39492185717</v>
      </c>
      <c r="P244" s="217">
        <v>390841.02817825432</v>
      </c>
      <c r="Q244" s="217">
        <v>205434.70456320568</v>
      </c>
      <c r="R244" s="218">
        <v>2997998.403953304</v>
      </c>
      <c r="S244" s="175"/>
      <c r="T244" s="180" t="e">
        <f ca="1">SUM(OFFSET(#REF!,0,0,1,VLOOKUP($T$1,#REF!,2,0)))-SUM(OFFSET($F244,0,0,1,VLOOKUP($T$1,#REF!,2,0)))</f>
        <v>#REF!</v>
      </c>
      <c r="U244" s="179"/>
      <c r="V244" s="241" t="e">
        <f>+#REF!-'P1'!R244</f>
        <v>#REF!</v>
      </c>
      <c r="W244"/>
      <c r="X244" s="427"/>
      <c r="Y244" s="427"/>
      <c r="Z244" s="427"/>
      <c r="AA244" s="430"/>
    </row>
    <row r="245" spans="1:27" s="138" customFormat="1">
      <c r="A245" s="291"/>
      <c r="B245" s="292" t="s">
        <v>614</v>
      </c>
      <c r="C245" s="422" t="s">
        <v>402</v>
      </c>
      <c r="D245" s="424" t="s">
        <v>429</v>
      </c>
      <c r="E245" s="293" t="s">
        <v>7</v>
      </c>
      <c r="F245" s="301">
        <v>541</v>
      </c>
      <c r="G245" s="212">
        <v>525</v>
      </c>
      <c r="H245" s="212">
        <v>564</v>
      </c>
      <c r="I245" s="212">
        <v>674.54746524088421</v>
      </c>
      <c r="J245" s="70">
        <v>814.05067020071203</v>
      </c>
      <c r="K245" s="70">
        <v>492.83987915690932</v>
      </c>
      <c r="L245" s="70">
        <v>610.19683324522452</v>
      </c>
      <c r="M245" s="70">
        <v>709.20071310077515</v>
      </c>
      <c r="N245" s="70">
        <v>1905.4806268487416</v>
      </c>
      <c r="O245" s="70">
        <v>858.99579664635553</v>
      </c>
      <c r="P245" s="70">
        <v>998.35972810909379</v>
      </c>
      <c r="Q245" s="70">
        <v>524.75999448643688</v>
      </c>
      <c r="R245" s="69">
        <v>9218.4317070351317</v>
      </c>
      <c r="S245" s="175"/>
      <c r="T245" s="176" t="e">
        <f ca="1">SUM(OFFSET(#REF!,0,0,1,VLOOKUP($T$1,#REF!,2,0)))-SUM(OFFSET($F245,0,0,1,VLOOKUP($T$1,#REF!,2,0)))</f>
        <v>#REF!</v>
      </c>
      <c r="U245" s="179"/>
      <c r="V245" s="240" t="e">
        <f>+#REF!-'P1'!R245</f>
        <v>#REF!</v>
      </c>
      <c r="W245"/>
      <c r="X245" s="426" t="e">
        <f ca="1">+(OFFSET(#REF!,-1,VLOOKUP($T$1,#REF!,2,0)-1,1,1)-OFFSET('P1'!$F245,0,VLOOKUP($T$1,#REF!,2,0)-1,1,1))*OFFSET('P1'!$F246,0,VLOOKUP($T$1,#REF!,2,0)-1,1,1)</f>
        <v>#REF!</v>
      </c>
      <c r="Y245" s="426" t="e">
        <f ca="1">+OFFSET(#REF!,0,VLOOKUP($T$1,#REF!,2,0)-1,1,1)*(+OFFSET(#REF!,0,VLOOKUP($T$1,#REF!,2,0)-1,1,1)-OFFSET('P1'!$F246,0,VLOOKUP($T$1,#REF!,2,0)-1,1,1))</f>
        <v>#REF!</v>
      </c>
      <c r="Z245" s="428" t="e">
        <f ca="1">+Y245+X245</f>
        <v>#REF!</v>
      </c>
      <c r="AA245" s="429"/>
    </row>
    <row r="246" spans="1:27" s="138" customFormat="1" ht="13.4" customHeight="1">
      <c r="A246" s="295"/>
      <c r="B246" s="296" t="s">
        <v>614</v>
      </c>
      <c r="C246" s="423"/>
      <c r="D246" s="425"/>
      <c r="E246" s="297" t="s">
        <v>440</v>
      </c>
      <c r="F246" s="303">
        <v>100.34371534195932</v>
      </c>
      <c r="G246" s="214">
        <v>96.937371428571453</v>
      </c>
      <c r="H246" s="214">
        <v>100.33537234042552</v>
      </c>
      <c r="I246" s="214">
        <v>92.129160466181972</v>
      </c>
      <c r="J246" s="217">
        <v>92.129160466181958</v>
      </c>
      <c r="K246" s="217">
        <v>92.129160466181958</v>
      </c>
      <c r="L246" s="217">
        <v>92.129160466181972</v>
      </c>
      <c r="M246" s="217">
        <v>92.129160466181972</v>
      </c>
      <c r="N246" s="217">
        <v>28.039309707098859</v>
      </c>
      <c r="O246" s="217">
        <v>92.129160466181972</v>
      </c>
      <c r="P246" s="217">
        <v>92.129160466181972</v>
      </c>
      <c r="Q246" s="217">
        <v>92.129160466181972</v>
      </c>
      <c r="R246" s="218">
        <v>80.139563529146784</v>
      </c>
      <c r="S246" s="175"/>
      <c r="T246" s="178"/>
      <c r="U246" s="177"/>
      <c r="V246" s="241"/>
      <c r="W246"/>
      <c r="X246" s="427"/>
      <c r="Y246" s="427"/>
      <c r="Z246" s="427"/>
      <c r="AA246" s="430"/>
    </row>
    <row r="247" spans="1:27" s="139" customFormat="1" ht="13.4" customHeight="1">
      <c r="A247" s="295"/>
      <c r="B247" s="296" t="s">
        <v>614</v>
      </c>
      <c r="C247" s="423"/>
      <c r="D247" s="425"/>
      <c r="E247" s="297" t="s">
        <v>441</v>
      </c>
      <c r="F247" s="303">
        <v>54285.95</v>
      </c>
      <c r="G247" s="214">
        <v>50892.12000000001</v>
      </c>
      <c r="H247" s="214">
        <v>56589.149999999994</v>
      </c>
      <c r="I247" s="214">
        <v>62145.491667233728</v>
      </c>
      <c r="J247" s="217">
        <v>74997.804822524369</v>
      </c>
      <c r="K247" s="217">
        <v>45404.924310980627</v>
      </c>
      <c r="L247" s="217">
        <v>56216.921966005371</v>
      </c>
      <c r="M247" s="217">
        <v>65338.066299991995</v>
      </c>
      <c r="N247" s="217">
        <v>53428.361437088737</v>
      </c>
      <c r="O247" s="217">
        <v>79138.561589007906</v>
      </c>
      <c r="P247" s="217">
        <v>91978.043593936512</v>
      </c>
      <c r="Q247" s="217">
        <v>48345.69773827371</v>
      </c>
      <c r="R247" s="218">
        <v>738761.09342504293</v>
      </c>
      <c r="S247" s="181"/>
      <c r="T247" s="180" t="e">
        <f ca="1">SUM(OFFSET(#REF!,0,0,1,VLOOKUP($T$1,#REF!,2,0)))-SUM(OFFSET($F247,0,0,1,VLOOKUP($T$1,#REF!,2,0)))</f>
        <v>#REF!</v>
      </c>
      <c r="U247" s="179"/>
      <c r="V247" s="241" t="e">
        <f>+#REF!-'P1'!R247</f>
        <v>#REF!</v>
      </c>
      <c r="W247"/>
      <c r="X247" s="427"/>
      <c r="Y247" s="427"/>
      <c r="Z247" s="427"/>
      <c r="AA247" s="430"/>
    </row>
    <row r="248" spans="1:27" s="138" customFormat="1">
      <c r="A248" s="291"/>
      <c r="B248" s="292" t="s">
        <v>629</v>
      </c>
      <c r="C248" s="422" t="s">
        <v>402</v>
      </c>
      <c r="D248" s="424" t="s">
        <v>59</v>
      </c>
      <c r="E248" s="293" t="s">
        <v>7</v>
      </c>
      <c r="F248" s="301">
        <v>1165</v>
      </c>
      <c r="G248" s="212">
        <v>543</v>
      </c>
      <c r="H248" s="212">
        <v>398</v>
      </c>
      <c r="I248" s="212">
        <v>963.63923605840614</v>
      </c>
      <c r="J248" s="132">
        <v>1162.92952885816</v>
      </c>
      <c r="K248" s="132">
        <v>704.0569702241562</v>
      </c>
      <c r="L248" s="132">
        <v>871.70976177889213</v>
      </c>
      <c r="M248" s="132">
        <v>1013.1438758582503</v>
      </c>
      <c r="N248" s="132">
        <v>828.46983776032243</v>
      </c>
      <c r="O248" s="132">
        <v>1227.1368523519366</v>
      </c>
      <c r="P248" s="132">
        <v>1426.2281830129912</v>
      </c>
      <c r="Q248" s="132">
        <v>749.65713498062416</v>
      </c>
      <c r="R248" s="69">
        <v>11052.971380883739</v>
      </c>
      <c r="S248" s="175"/>
      <c r="T248" s="176" t="e">
        <f ca="1">SUM(OFFSET(#REF!,0,0,1,VLOOKUP($T$1,#REF!,2,0)))-SUM(OFFSET($F248,0,0,1,VLOOKUP($T$1,#REF!,2,0)))</f>
        <v>#REF!</v>
      </c>
      <c r="U248" s="179"/>
      <c r="V248" s="240" t="e">
        <f>+#REF!-'P1'!R248</f>
        <v>#REF!</v>
      </c>
      <c r="W248"/>
      <c r="X248" s="426" t="e">
        <f ca="1">+(OFFSET(#REF!,-1,VLOOKUP($T$1,#REF!,2,0)-1,1,1)-OFFSET('P1'!$F248,0,VLOOKUP($T$1,#REF!,2,0)-1,1,1))*OFFSET('P1'!$F249,0,VLOOKUP($T$1,#REF!,2,0)-1,1,1)</f>
        <v>#REF!</v>
      </c>
      <c r="Y248" s="426" t="e">
        <f ca="1">+OFFSET(#REF!,0,VLOOKUP($T$1,#REF!,2,0)-1,1,1)*(+OFFSET(#REF!,0,VLOOKUP($T$1,#REF!,2,0)-1,1,1)-OFFSET('P1'!$F249,0,VLOOKUP($T$1,#REF!,2,0)-1,1,1))</f>
        <v>#REF!</v>
      </c>
      <c r="Z248" s="428" t="e">
        <f ca="1">+Y248+X248</f>
        <v>#REF!</v>
      </c>
      <c r="AA248" s="429"/>
    </row>
    <row r="249" spans="1:27" s="138" customFormat="1" ht="13.4" customHeight="1">
      <c r="A249" s="295"/>
      <c r="B249" s="296" t="s">
        <v>629</v>
      </c>
      <c r="C249" s="423"/>
      <c r="D249" s="425"/>
      <c r="E249" s="297" t="s">
        <v>440</v>
      </c>
      <c r="F249" s="303">
        <v>295.06941630901287</v>
      </c>
      <c r="G249" s="214">
        <v>296.42754604051555</v>
      </c>
      <c r="H249" s="214">
        <v>299.0522675879397</v>
      </c>
      <c r="I249" s="214">
        <v>281.72438094101153</v>
      </c>
      <c r="J249" s="217">
        <v>281.72438094101159</v>
      </c>
      <c r="K249" s="217">
        <v>281.72438094101159</v>
      </c>
      <c r="L249" s="217">
        <v>281.72438094101159</v>
      </c>
      <c r="M249" s="217">
        <v>281.72438094101159</v>
      </c>
      <c r="N249" s="217">
        <v>281.83589534682739</v>
      </c>
      <c r="O249" s="217">
        <v>281.72438094101159</v>
      </c>
      <c r="P249" s="217">
        <v>281.72438094101159</v>
      </c>
      <c r="Q249" s="217">
        <v>281.72438094101159</v>
      </c>
      <c r="R249" s="218">
        <v>284.48559953176158</v>
      </c>
      <c r="S249" s="175"/>
      <c r="T249" s="178"/>
      <c r="U249" s="177"/>
      <c r="V249" s="241"/>
      <c r="W249"/>
      <c r="X249" s="427"/>
      <c r="Y249" s="427"/>
      <c r="Z249" s="427"/>
      <c r="AA249" s="430"/>
    </row>
    <row r="250" spans="1:27" s="138" customFormat="1" ht="13.4" customHeight="1">
      <c r="A250" s="295"/>
      <c r="B250" s="296" t="s">
        <v>629</v>
      </c>
      <c r="C250" s="423"/>
      <c r="D250" s="425"/>
      <c r="E250" s="297" t="s">
        <v>441</v>
      </c>
      <c r="F250" s="303">
        <v>343755.87</v>
      </c>
      <c r="G250" s="214">
        <v>160960.15749999994</v>
      </c>
      <c r="H250" s="214">
        <v>119022.80250000001</v>
      </c>
      <c r="I250" s="214">
        <v>271480.66722902376</v>
      </c>
      <c r="J250" s="217">
        <v>327625.60159558739</v>
      </c>
      <c r="K250" s="217">
        <v>198350.01408360462</v>
      </c>
      <c r="L250" s="217">
        <v>245581.89299739507</v>
      </c>
      <c r="M250" s="217">
        <v>285427.33123034268</v>
      </c>
      <c r="N250" s="217">
        <v>233492.53849302127</v>
      </c>
      <c r="O250" s="217">
        <v>345714.37005875085</v>
      </c>
      <c r="P250" s="217">
        <v>401803.25193995872</v>
      </c>
      <c r="Q250" s="217">
        <v>211196.6922704287</v>
      </c>
      <c r="R250" s="218">
        <v>3144411.1898981133</v>
      </c>
      <c r="S250" s="175"/>
      <c r="T250" s="180" t="e">
        <f ca="1">SUM(OFFSET(#REF!,0,0,1,VLOOKUP($T$1,#REF!,2,0)))-SUM(OFFSET($F250,0,0,1,VLOOKUP($T$1,#REF!,2,0)))</f>
        <v>#REF!</v>
      </c>
      <c r="U250" s="179"/>
      <c r="V250" s="241" t="e">
        <f>+#REF!-'P1'!R250</f>
        <v>#REF!</v>
      </c>
      <c r="W250"/>
      <c r="X250" s="427"/>
      <c r="Y250" s="427"/>
      <c r="Z250" s="427"/>
      <c r="AA250" s="430"/>
    </row>
    <row r="251" spans="1:27" s="138" customFormat="1">
      <c r="A251" s="291"/>
      <c r="B251" s="292" t="s">
        <v>622</v>
      </c>
      <c r="C251" s="422" t="s">
        <v>611</v>
      </c>
      <c r="D251" s="424" t="s">
        <v>58</v>
      </c>
      <c r="E251" s="293" t="s">
        <v>7</v>
      </c>
      <c r="F251" s="301">
        <v>0</v>
      </c>
      <c r="G251" s="212">
        <v>0</v>
      </c>
      <c r="H251" s="212">
        <v>0</v>
      </c>
      <c r="I251" s="212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69">
        <v>0</v>
      </c>
      <c r="S251" s="175"/>
      <c r="T251" s="176" t="e">
        <f ca="1">SUM(OFFSET(#REF!,0,0,1,VLOOKUP($T$1,#REF!,2,0)))-SUM(OFFSET($F251,0,0,1,VLOOKUP($T$1,#REF!,2,0)))</f>
        <v>#REF!</v>
      </c>
      <c r="U251" s="179"/>
      <c r="V251" s="240" t="e">
        <f>+#REF!-'P1'!R251</f>
        <v>#REF!</v>
      </c>
      <c r="W251"/>
      <c r="X251" s="426" t="e">
        <f ca="1">+(OFFSET(#REF!,-1,VLOOKUP($T$1,#REF!,2,0)-1,1,1)-OFFSET('P1'!$F251,0,VLOOKUP($T$1,#REF!,2,0)-1,1,1))*OFFSET('P1'!$F252,0,VLOOKUP($T$1,#REF!,2,0)-1,1,1)</f>
        <v>#REF!</v>
      </c>
      <c r="Y251" s="426" t="e">
        <f ca="1">+OFFSET(#REF!,0,VLOOKUP($T$1,#REF!,2,0)-1,1,1)*(+OFFSET(#REF!,0,VLOOKUP($T$1,#REF!,2,0)-1,1,1)-OFFSET('P1'!$F252,0,VLOOKUP($T$1,#REF!,2,0)-1,1,1))</f>
        <v>#REF!</v>
      </c>
      <c r="Z251" s="428" t="e">
        <f ca="1">+Y251+X251</f>
        <v>#REF!</v>
      </c>
      <c r="AA251" s="429"/>
    </row>
    <row r="252" spans="1:27" s="138" customFormat="1" ht="13.4" customHeight="1">
      <c r="A252" s="295"/>
      <c r="B252" s="296" t="s">
        <v>622</v>
      </c>
      <c r="C252" s="423"/>
      <c r="D252" s="425"/>
      <c r="E252" s="297" t="s">
        <v>440</v>
      </c>
      <c r="F252" s="303">
        <v>0</v>
      </c>
      <c r="G252" s="214">
        <v>0</v>
      </c>
      <c r="H252" s="214">
        <v>0</v>
      </c>
      <c r="I252" s="214">
        <v>0</v>
      </c>
      <c r="J252" s="217">
        <v>0</v>
      </c>
      <c r="K252" s="217">
        <v>0</v>
      </c>
      <c r="L252" s="217">
        <v>0</v>
      </c>
      <c r="M252" s="217">
        <v>0</v>
      </c>
      <c r="N252" s="217">
        <v>0</v>
      </c>
      <c r="O252" s="217">
        <v>0</v>
      </c>
      <c r="P252" s="217">
        <v>0</v>
      </c>
      <c r="Q252" s="217">
        <v>0</v>
      </c>
      <c r="R252" s="218">
        <v>0</v>
      </c>
      <c r="S252" s="175"/>
      <c r="T252" s="178"/>
      <c r="U252" s="177"/>
      <c r="V252" s="241"/>
      <c r="W252"/>
      <c r="X252" s="427"/>
      <c r="Y252" s="427"/>
      <c r="Z252" s="427"/>
      <c r="AA252" s="430"/>
    </row>
    <row r="253" spans="1:27" s="138" customFormat="1" ht="13.4" customHeight="1">
      <c r="A253" s="295"/>
      <c r="B253" s="296" t="s">
        <v>622</v>
      </c>
      <c r="C253" s="423"/>
      <c r="D253" s="425"/>
      <c r="E253" s="297" t="s">
        <v>441</v>
      </c>
      <c r="F253" s="303">
        <v>0</v>
      </c>
      <c r="G253" s="214">
        <v>0</v>
      </c>
      <c r="H253" s="214">
        <v>0</v>
      </c>
      <c r="I253" s="214">
        <v>0</v>
      </c>
      <c r="J253" s="217">
        <v>0</v>
      </c>
      <c r="K253" s="217">
        <v>0</v>
      </c>
      <c r="L253" s="217">
        <v>0</v>
      </c>
      <c r="M253" s="217">
        <v>0</v>
      </c>
      <c r="N253" s="217">
        <v>0</v>
      </c>
      <c r="O253" s="217">
        <v>0</v>
      </c>
      <c r="P253" s="217">
        <v>0</v>
      </c>
      <c r="Q253" s="217">
        <v>0</v>
      </c>
      <c r="R253" s="218">
        <v>0</v>
      </c>
      <c r="S253" s="175"/>
      <c r="T253" s="180" t="e">
        <f ca="1">SUM(OFFSET(#REF!,0,0,1,VLOOKUP($T$1,#REF!,2,0)))-SUM(OFFSET($F253,0,0,1,VLOOKUP($T$1,#REF!,2,0)))</f>
        <v>#REF!</v>
      </c>
      <c r="U253" s="179"/>
      <c r="V253" s="241" t="e">
        <f>+#REF!-'P1'!R253</f>
        <v>#REF!</v>
      </c>
      <c r="W253"/>
      <c r="X253" s="427"/>
      <c r="Y253" s="427"/>
      <c r="Z253" s="427"/>
      <c r="AA253" s="430"/>
    </row>
    <row r="254" spans="1:27" s="138" customFormat="1">
      <c r="A254" s="291"/>
      <c r="B254" s="292" t="s">
        <v>40</v>
      </c>
      <c r="C254" s="422" t="s">
        <v>612</v>
      </c>
      <c r="D254" s="424" t="s">
        <v>151</v>
      </c>
      <c r="E254" s="293" t="s">
        <v>7</v>
      </c>
      <c r="F254" s="301">
        <v>1410</v>
      </c>
      <c r="G254" s="212">
        <v>1775</v>
      </c>
      <c r="H254" s="212">
        <v>2926</v>
      </c>
      <c r="I254" s="212">
        <v>1927.2784721168123</v>
      </c>
      <c r="J254" s="70">
        <v>2558.4449634879525</v>
      </c>
      <c r="K254" s="70">
        <v>1619.3310315155593</v>
      </c>
      <c r="L254" s="70">
        <v>2092.1034282693413</v>
      </c>
      <c r="M254" s="70">
        <v>2532.8596896456256</v>
      </c>
      <c r="N254" s="70">
        <v>8781.7802802594179</v>
      </c>
      <c r="O254" s="70">
        <v>3313.2695013502284</v>
      </c>
      <c r="P254" s="70">
        <v>10525.563990635876</v>
      </c>
      <c r="Q254" s="70">
        <v>2099.0399779457475</v>
      </c>
      <c r="R254" s="69">
        <v>41560.671335226551</v>
      </c>
      <c r="S254" s="175"/>
      <c r="T254" s="176" t="e">
        <f ca="1">SUM(OFFSET(#REF!,0,0,1,VLOOKUP($T$1,#REF!,2,0)))-SUM(OFFSET($F254,0,0,1,VLOOKUP($T$1,#REF!,2,0)))</f>
        <v>#REF!</v>
      </c>
      <c r="U254" s="179"/>
      <c r="V254" s="240" t="e">
        <f>+#REF!-'P1'!R254</f>
        <v>#REF!</v>
      </c>
      <c r="W254"/>
      <c r="X254" s="426" t="e">
        <f ca="1">+(OFFSET(#REF!,-1,VLOOKUP($T$1,#REF!,2,0)-1,1,1)-OFFSET('P1'!$F254,0,VLOOKUP($T$1,#REF!,2,0)-1,1,1))*OFFSET('P1'!$F255,0,VLOOKUP($T$1,#REF!,2,0)-1,1,1)</f>
        <v>#REF!</v>
      </c>
      <c r="Y254" s="426" t="e">
        <f ca="1">+OFFSET(#REF!,0,VLOOKUP($T$1,#REF!,2,0)-1,1,1)*(+OFFSET(#REF!,0,VLOOKUP($T$1,#REF!,2,0)-1,1,1)-OFFSET('P1'!$F255,0,VLOOKUP($T$1,#REF!,2,0)-1,1,1))</f>
        <v>#REF!</v>
      </c>
      <c r="Z254" s="428" t="e">
        <f ca="1">+Y254+X254</f>
        <v>#REF!</v>
      </c>
      <c r="AA254" s="429"/>
    </row>
    <row r="255" spans="1:27" s="138" customFormat="1" ht="13.4" customHeight="1">
      <c r="A255" s="295"/>
      <c r="B255" s="296" t="s">
        <v>40</v>
      </c>
      <c r="C255" s="423"/>
      <c r="D255" s="425"/>
      <c r="E255" s="297" t="s">
        <v>440</v>
      </c>
      <c r="F255" s="303">
        <v>53.83670921985815</v>
      </c>
      <c r="G255" s="214">
        <v>54.402236619718302</v>
      </c>
      <c r="H255" s="214">
        <v>49.599764183185229</v>
      </c>
      <c r="I255" s="214">
        <v>58.924724951018391</v>
      </c>
      <c r="J255" s="217">
        <v>58.924724951018383</v>
      </c>
      <c r="K255" s="217">
        <v>58.924724951018391</v>
      </c>
      <c r="L255" s="217">
        <v>58.924724951018391</v>
      </c>
      <c r="M255" s="217">
        <v>58.924724951018398</v>
      </c>
      <c r="N255" s="217">
        <v>35.844303285865962</v>
      </c>
      <c r="O255" s="217">
        <v>58.924724951018391</v>
      </c>
      <c r="P255" s="217">
        <v>21.557826201592096</v>
      </c>
      <c r="Q255" s="217">
        <v>58.924724951018398</v>
      </c>
      <c r="R255" s="218">
        <v>43.562094622371447</v>
      </c>
      <c r="S255" s="175"/>
      <c r="T255" s="178"/>
      <c r="U255" s="177"/>
      <c r="V255" s="241"/>
      <c r="W255"/>
      <c r="X255" s="427"/>
      <c r="Y255" s="427"/>
      <c r="Z255" s="427"/>
      <c r="AA255" s="430"/>
    </row>
    <row r="256" spans="1:27" s="138" customFormat="1" ht="13.4" customHeight="1">
      <c r="A256" s="295"/>
      <c r="B256" s="296" t="s">
        <v>40</v>
      </c>
      <c r="C256" s="423"/>
      <c r="D256" s="425"/>
      <c r="E256" s="297" t="s">
        <v>441</v>
      </c>
      <c r="F256" s="303">
        <v>75909.759999999995</v>
      </c>
      <c r="G256" s="214">
        <v>96563.969999999987</v>
      </c>
      <c r="H256" s="214">
        <v>145128.90999999997</v>
      </c>
      <c r="I256" s="214">
        <v>113564.35387350213</v>
      </c>
      <c r="J256" s="217">
        <v>150755.66577584588</v>
      </c>
      <c r="K256" s="217">
        <v>95418.635636703228</v>
      </c>
      <c r="L256" s="217">
        <v>123276.61907985357</v>
      </c>
      <c r="M256" s="217">
        <v>149248.06055189032</v>
      </c>
      <c r="N256" s="217">
        <v>314776.79575545556</v>
      </c>
      <c r="O256" s="217">
        <v>195233.49405566006</v>
      </c>
      <c r="P256" s="217">
        <v>226908.27918386433</v>
      </c>
      <c r="Q256" s="217">
        <v>123685.3533616449</v>
      </c>
      <c r="R256" s="218">
        <v>1810469.8972744197</v>
      </c>
      <c r="S256" s="175"/>
      <c r="T256" s="180" t="e">
        <f ca="1">SUM(OFFSET(#REF!,0,0,1,VLOOKUP($T$1,#REF!,2,0)))-SUM(OFFSET($F256,0,0,1,VLOOKUP($T$1,#REF!,2,0)))</f>
        <v>#REF!</v>
      </c>
      <c r="U256" s="179"/>
      <c r="V256" s="241" t="e">
        <f>+#REF!-'P1'!R256</f>
        <v>#REF!</v>
      </c>
      <c r="W256"/>
      <c r="X256" s="427"/>
      <c r="Y256" s="427"/>
      <c r="Z256" s="427"/>
      <c r="AA256" s="430"/>
    </row>
    <row r="257" spans="1:27" s="138" customFormat="1" ht="13.4" customHeight="1">
      <c r="A257" s="291"/>
      <c r="B257" s="292" t="s">
        <v>633</v>
      </c>
      <c r="C257" s="422" t="s">
        <v>632</v>
      </c>
      <c r="D257" s="424"/>
      <c r="E257" s="293" t="s">
        <v>7</v>
      </c>
      <c r="F257" s="301">
        <v>0</v>
      </c>
      <c r="G257" s="212">
        <v>0</v>
      </c>
      <c r="H257" s="212">
        <v>0</v>
      </c>
      <c r="I257" s="212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69">
        <v>0</v>
      </c>
      <c r="S257" s="175"/>
      <c r="T257" s="176" t="e">
        <f ca="1">SUM(OFFSET(#REF!,0,0,1,VLOOKUP($T$1,#REF!,2,0)))-SUM(OFFSET($F257,0,0,1,VLOOKUP($T$1,#REF!,2,0)))</f>
        <v>#REF!</v>
      </c>
      <c r="U257" s="179"/>
      <c r="V257" s="240" t="e">
        <f>+#REF!-'P1'!R257</f>
        <v>#REF!</v>
      </c>
      <c r="W257"/>
      <c r="X257" s="426" t="e">
        <f ca="1">OFFSET(#REF!,0,VLOOKUP($T$1,#REF!,2,0)-1,1,1)*T257</f>
        <v>#REF!</v>
      </c>
      <c r="Y257" s="426" t="e">
        <f ca="1">+OFFSET('P1'!$F257,0,VLOOKUP($T$1,#REF!,2,0)-1,1,1)*(+OFFSET(#REF!,0,VLOOKUP($T$1,#REF!,2,0)-1,1,1)-OFFSET('P1'!$F258,0,VLOOKUP($T$1,#REF!,2,0)-1,1,1))</f>
        <v>#REF!</v>
      </c>
      <c r="Z257" s="428" t="e">
        <f ca="1">+Y257+X257</f>
        <v>#REF!</v>
      </c>
      <c r="AA257" s="429"/>
    </row>
    <row r="258" spans="1:27" s="138" customFormat="1" ht="13.4" customHeight="1">
      <c r="A258" s="295"/>
      <c r="B258" s="296" t="s">
        <v>633</v>
      </c>
      <c r="C258" s="423"/>
      <c r="D258" s="425"/>
      <c r="E258" s="297" t="s">
        <v>440</v>
      </c>
      <c r="F258" s="303">
        <v>0</v>
      </c>
      <c r="G258" s="214">
        <v>0</v>
      </c>
      <c r="H258" s="214">
        <v>0</v>
      </c>
      <c r="I258" s="214">
        <v>0</v>
      </c>
      <c r="J258" s="217">
        <v>0</v>
      </c>
      <c r="K258" s="217">
        <v>0</v>
      </c>
      <c r="L258" s="217">
        <v>0</v>
      </c>
      <c r="M258" s="217">
        <v>0</v>
      </c>
      <c r="N258" s="217">
        <v>0</v>
      </c>
      <c r="O258" s="217">
        <v>0</v>
      </c>
      <c r="P258" s="217">
        <v>0</v>
      </c>
      <c r="Q258" s="217">
        <v>0</v>
      </c>
      <c r="R258" s="218">
        <v>0</v>
      </c>
      <c r="S258" s="175"/>
      <c r="T258" s="178"/>
      <c r="U258" s="177"/>
      <c r="V258" s="241"/>
      <c r="W258"/>
      <c r="X258" s="427"/>
      <c r="Y258" s="427"/>
      <c r="Z258" s="427"/>
      <c r="AA258" s="430"/>
    </row>
    <row r="259" spans="1:27" s="138" customFormat="1" ht="13.4" customHeight="1">
      <c r="A259" s="295"/>
      <c r="B259" s="296" t="s">
        <v>633</v>
      </c>
      <c r="C259" s="423"/>
      <c r="D259" s="425"/>
      <c r="E259" s="297" t="s">
        <v>441</v>
      </c>
      <c r="F259" s="303">
        <v>0</v>
      </c>
      <c r="G259" s="214">
        <v>0</v>
      </c>
      <c r="H259" s="214">
        <v>0</v>
      </c>
      <c r="I259" s="214">
        <v>0</v>
      </c>
      <c r="J259" s="217">
        <v>0</v>
      </c>
      <c r="K259" s="217">
        <v>0</v>
      </c>
      <c r="L259" s="217">
        <v>0</v>
      </c>
      <c r="M259" s="217">
        <v>0</v>
      </c>
      <c r="N259" s="217">
        <v>0</v>
      </c>
      <c r="O259" s="217">
        <v>0</v>
      </c>
      <c r="P259" s="217">
        <v>0</v>
      </c>
      <c r="Q259" s="217">
        <v>0</v>
      </c>
      <c r="R259" s="218">
        <v>0</v>
      </c>
      <c r="S259" s="175"/>
      <c r="T259" s="180" t="e">
        <f ca="1">SUM(OFFSET(#REF!,0,0,1,VLOOKUP($T$1,#REF!,2,0)))-SUM(OFFSET($F259,0,0,1,VLOOKUP($T$1,#REF!,2,0)))</f>
        <v>#REF!</v>
      </c>
      <c r="U259" s="179"/>
      <c r="V259" s="241" t="e">
        <f>+#REF!-'P1'!R259</f>
        <v>#REF!</v>
      </c>
      <c r="W259"/>
      <c r="X259" s="427"/>
      <c r="Y259" s="427"/>
      <c r="Z259" s="427"/>
      <c r="AA259" s="430"/>
    </row>
    <row r="260" spans="1:27" s="138" customFormat="1">
      <c r="A260" s="438" t="s">
        <v>43</v>
      </c>
      <c r="B260" s="438"/>
      <c r="C260" s="438"/>
      <c r="D260" s="438"/>
      <c r="E260" s="334" t="s">
        <v>7</v>
      </c>
      <c r="F260" s="335">
        <v>5507</v>
      </c>
      <c r="G260" s="224">
        <v>4033</v>
      </c>
      <c r="H260" s="224">
        <v>5727</v>
      </c>
      <c r="I260" s="224">
        <v>5888.1248240876794</v>
      </c>
      <c r="J260" s="224">
        <v>7406.4655833918496</v>
      </c>
      <c r="K260" s="224">
        <v>4409.7904273019803</v>
      </c>
      <c r="L260" s="224">
        <v>5299.9953516156638</v>
      </c>
      <c r="M260" s="224">
        <v>6261.2291528039868</v>
      </c>
      <c r="N260" s="224">
        <v>17298.450212435535</v>
      </c>
      <c r="O260" s="224">
        <v>11547.357780631723</v>
      </c>
      <c r="P260" s="224">
        <v>20095.555098653043</v>
      </c>
      <c r="Q260" s="224">
        <v>7129.2393536657355</v>
      </c>
      <c r="R260" s="224">
        <v>100603.2077845872</v>
      </c>
      <c r="S260" s="175"/>
      <c r="T260" s="152" t="e">
        <f ca="1">SUM(OFFSET(#REF!,0,0,1,VLOOKUP($T$1,#REF!,2,0)))-SUM(OFFSET($F260,0,0,1,VLOOKUP($T$1,#REF!,2,0)))</f>
        <v>#REF!</v>
      </c>
      <c r="U260" s="196"/>
      <c r="V260" s="251" t="e">
        <f>+#REF!-'P1'!R260</f>
        <v>#REF!</v>
      </c>
      <c r="W260"/>
      <c r="X260" s="440" t="e">
        <f ca="1">SUMIF($E$209:$E$259,$E192,X$209:X$259)</f>
        <v>#REF!</v>
      </c>
      <c r="Y260" s="440" t="e">
        <f ca="1">SUMIF($E$209:$E$259,$E192,Y$209:Y$259)</f>
        <v>#REF!</v>
      </c>
      <c r="Z260" s="440" t="e">
        <f ca="1">+Y260+X260</f>
        <v>#REF!</v>
      </c>
      <c r="AA260" s="465"/>
    </row>
    <row r="261" spans="1:27" s="138" customFormat="1" ht="13.4" customHeight="1">
      <c r="A261" s="439"/>
      <c r="B261" s="439"/>
      <c r="C261" s="439"/>
      <c r="D261" s="439"/>
      <c r="E261" s="336" t="s">
        <v>440</v>
      </c>
      <c r="F261" s="337">
        <v>161.68947702923552</v>
      </c>
      <c r="G261" s="18">
        <v>128.64582320852961</v>
      </c>
      <c r="H261" s="18">
        <v>110.27809935393749</v>
      </c>
      <c r="I261" s="18">
        <v>143.25885042122039</v>
      </c>
      <c r="J261" s="18">
        <v>140.70916887472544</v>
      </c>
      <c r="K261" s="18">
        <v>138.96753050513135</v>
      </c>
      <c r="L261" s="18">
        <v>136.95030127003972</v>
      </c>
      <c r="M261" s="18">
        <v>135.68775149141479</v>
      </c>
      <c r="N261" s="18">
        <v>67.37580363823804</v>
      </c>
      <c r="O261" s="18">
        <v>112.48423911695291</v>
      </c>
      <c r="P261" s="18">
        <v>75.122547203018257</v>
      </c>
      <c r="Q261" s="18">
        <v>111.92104759049725</v>
      </c>
      <c r="R261" s="18">
        <v>108.21383127704392</v>
      </c>
      <c r="S261" s="175"/>
      <c r="T261" s="153"/>
      <c r="U261" s="196"/>
      <c r="V261" s="252"/>
      <c r="W261"/>
      <c r="X261" s="441"/>
      <c r="Y261" s="441"/>
      <c r="Z261" s="441"/>
      <c r="AA261" s="466"/>
    </row>
    <row r="262" spans="1:27" s="138" customFormat="1" ht="13.4" customHeight="1">
      <c r="A262" s="439"/>
      <c r="B262" s="439"/>
      <c r="C262" s="439"/>
      <c r="D262" s="439"/>
      <c r="E262" s="338" t="s">
        <v>441</v>
      </c>
      <c r="F262" s="339">
        <v>890423.95</v>
      </c>
      <c r="G262" s="19">
        <v>518828.60499999986</v>
      </c>
      <c r="H262" s="19">
        <v>631562.67500000005</v>
      </c>
      <c r="I262" s="19">
        <v>843525.99343545153</v>
      </c>
      <c r="J262" s="19">
        <v>1042157.6165383257</v>
      </c>
      <c r="K262" s="19">
        <v>612817.6857273241</v>
      </c>
      <c r="L262" s="19">
        <v>725835.96013357525</v>
      </c>
      <c r="M262" s="19">
        <v>849572.10531646886</v>
      </c>
      <c r="N262" s="19">
        <v>1165496.9847588937</v>
      </c>
      <c r="O262" s="19">
        <v>1298895.7537655854</v>
      </c>
      <c r="P262" s="19">
        <v>1509629.2864694174</v>
      </c>
      <c r="Q262" s="19">
        <v>797911.93698566861</v>
      </c>
      <c r="R262" s="19">
        <v>10886658.55313071</v>
      </c>
      <c r="S262" s="175"/>
      <c r="T262" s="154" t="e">
        <f ca="1">SUM(OFFSET(#REF!,0,0,1,VLOOKUP($T$1,#REF!,2,0)))-SUM(OFFSET($F262,0,0,1,VLOOKUP($T$1,#REF!,2,0)))</f>
        <v>#REF!</v>
      </c>
      <c r="U262" s="196"/>
      <c r="V262" s="253" t="e">
        <f>+#REF!-'P1'!R262</f>
        <v>#REF!</v>
      </c>
      <c r="W262"/>
      <c r="X262" s="442"/>
      <c r="Y262" s="442"/>
      <c r="Z262" s="442"/>
      <c r="AA262" s="467"/>
    </row>
    <row r="263" spans="1:27" s="138" customFormat="1" ht="13.4" customHeight="1">
      <c r="A263" s="308"/>
      <c r="B263" s="281"/>
      <c r="C263" s="282"/>
      <c r="D263" s="280"/>
      <c r="E263" s="308"/>
      <c r="F263" s="34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220"/>
      <c r="S263" s="175"/>
      <c r="T263" s="145" t="e">
        <f ca="1">SUM(OFFSET(#REF!,0,0,1,VLOOKUP($T$1,#REF!,2,0)))-SUM(OFFSET($F263,0,0,1,VLOOKUP($T$1,#REF!,2,0)))</f>
        <v>#REF!</v>
      </c>
      <c r="U263" s="163"/>
      <c r="V263" s="243"/>
      <c r="W263"/>
      <c r="X263" s="145"/>
      <c r="Y263" s="145"/>
      <c r="Z263" s="145">
        <f t="shared" ref="Z263:Z273" si="1">+Y263+X263</f>
        <v>0</v>
      </c>
      <c r="AA263" s="377"/>
    </row>
    <row r="264" spans="1:27" s="138" customFormat="1">
      <c r="A264" s="291" t="s">
        <v>9</v>
      </c>
      <c r="B264" s="292" t="s">
        <v>36</v>
      </c>
      <c r="C264" s="422" t="s">
        <v>483</v>
      </c>
      <c r="D264" s="424" t="s">
        <v>19</v>
      </c>
      <c r="E264" s="293" t="s">
        <v>7</v>
      </c>
      <c r="F264" s="301">
        <v>787</v>
      </c>
      <c r="G264" s="212">
        <v>556</v>
      </c>
      <c r="H264" s="212">
        <v>575</v>
      </c>
      <c r="I264" s="212">
        <v>867.27531245256557</v>
      </c>
      <c r="J264" s="132">
        <v>1046.6365759723442</v>
      </c>
      <c r="K264" s="132">
        <v>633.65127320174054</v>
      </c>
      <c r="L264" s="132">
        <v>784.53878560100304</v>
      </c>
      <c r="M264" s="132">
        <v>911.82948827242535</v>
      </c>
      <c r="N264" s="132">
        <v>787.04634587230635</v>
      </c>
      <c r="O264" s="132">
        <v>1165.7800097343397</v>
      </c>
      <c r="P264" s="132">
        <v>1354.9167738623416</v>
      </c>
      <c r="Q264" s="132">
        <v>712.17427823159301</v>
      </c>
      <c r="R264" s="10">
        <v>10181.848843200658</v>
      </c>
      <c r="S264" s="175"/>
      <c r="T264" s="176" t="e">
        <f ca="1">SUM(OFFSET(#REF!,0,0,1,VLOOKUP($T$1,#REF!,2,0)))-SUM(OFFSET($F264,0,0,1,VLOOKUP($T$1,#REF!,2,0)))</f>
        <v>#REF!</v>
      </c>
      <c r="U264" s="179"/>
      <c r="V264" s="240" t="e">
        <f>+#REF!-'P1'!R264</f>
        <v>#REF!</v>
      </c>
      <c r="W264"/>
      <c r="X264" s="426" t="e">
        <f ca="1">+(OFFSET(#REF!,-1,VLOOKUP($T$1,#REF!,2,0)-1,1,1)-OFFSET('P1'!$F264,0,VLOOKUP($T$1,#REF!,2,0)-1,1,1))*OFFSET('P1'!$F265,0,VLOOKUP($T$1,#REF!,2,0)-1,1,1)</f>
        <v>#REF!</v>
      </c>
      <c r="Y264" s="426" t="e">
        <f ca="1">+OFFSET(#REF!,0,VLOOKUP($T$1,#REF!,2,0)-1,1,1)*(+OFFSET(#REF!,0,VLOOKUP($T$1,#REF!,2,0)-1,1,1)-OFFSET('P1'!$F265,0,VLOOKUP($T$1,#REF!,2,0)-1,1,1))</f>
        <v>#REF!</v>
      </c>
      <c r="Z264" s="428" t="e">
        <f t="shared" ca="1" si="1"/>
        <v>#REF!</v>
      </c>
      <c r="AA264" s="429"/>
    </row>
    <row r="265" spans="1:27" s="138" customFormat="1" ht="13.4" customHeight="1">
      <c r="A265" s="295"/>
      <c r="B265" s="296" t="s">
        <v>36</v>
      </c>
      <c r="C265" s="423"/>
      <c r="D265" s="425"/>
      <c r="E265" s="297" t="s">
        <v>440</v>
      </c>
      <c r="F265" s="303">
        <v>148.32237611181702</v>
      </c>
      <c r="G265" s="214">
        <v>154.96192895683456</v>
      </c>
      <c r="H265" s="214">
        <v>159.49928260869561</v>
      </c>
      <c r="I265" s="214">
        <v>138.34037627926617</v>
      </c>
      <c r="J265" s="130">
        <v>138.3403762792662</v>
      </c>
      <c r="K265" s="130">
        <v>138.3403762792662</v>
      </c>
      <c r="L265" s="130">
        <v>138.3403762792662</v>
      </c>
      <c r="M265" s="130">
        <v>138.3403762792662</v>
      </c>
      <c r="N265" s="130">
        <v>138.3403762792662</v>
      </c>
      <c r="O265" s="130">
        <v>138.34037627926617</v>
      </c>
      <c r="P265" s="130">
        <v>138.3403762792662</v>
      </c>
      <c r="Q265" s="130">
        <v>138.34037627926617</v>
      </c>
      <c r="R265" s="9">
        <v>141.21448968902374</v>
      </c>
      <c r="S265" s="175"/>
      <c r="T265" s="178"/>
      <c r="U265" s="177"/>
      <c r="V265" s="241"/>
      <c r="W265"/>
      <c r="X265" s="427"/>
      <c r="Y265" s="427"/>
      <c r="Z265" s="427"/>
      <c r="AA265" s="430"/>
    </row>
    <row r="266" spans="1:27" s="138" customFormat="1" ht="13.4" customHeight="1">
      <c r="A266" s="295"/>
      <c r="B266" s="296" t="s">
        <v>36</v>
      </c>
      <c r="C266" s="423"/>
      <c r="D266" s="425"/>
      <c r="E266" s="297" t="s">
        <v>441</v>
      </c>
      <c r="F266" s="303">
        <v>116729.71</v>
      </c>
      <c r="G266" s="214">
        <v>86158.832500000019</v>
      </c>
      <c r="H266" s="214">
        <v>91712.08749999998</v>
      </c>
      <c r="I266" s="214">
        <v>119979.19306240606</v>
      </c>
      <c r="J266" s="130">
        <v>144792.09774765687</v>
      </c>
      <c r="K266" s="130">
        <v>87659.555564564886</v>
      </c>
      <c r="L266" s="130">
        <v>108533.3908057213</v>
      </c>
      <c r="M266" s="130">
        <v>126142.83451013805</v>
      </c>
      <c r="N266" s="130">
        <v>108880.28763719634</v>
      </c>
      <c r="O266" s="130">
        <v>161274.44520549514</v>
      </c>
      <c r="P266" s="130">
        <v>187439.69632320578</v>
      </c>
      <c r="Q266" s="130">
        <v>98522.457626973381</v>
      </c>
      <c r="R266" s="9">
        <v>1437824.5884833576</v>
      </c>
      <c r="S266" s="175"/>
      <c r="T266" s="180" t="e">
        <f ca="1">SUM(OFFSET(#REF!,0,0,1,VLOOKUP($T$1,#REF!,2,0)))-SUM(OFFSET($F266,0,0,1,VLOOKUP($T$1,#REF!,2,0)))</f>
        <v>#REF!</v>
      </c>
      <c r="U266" s="179"/>
      <c r="V266" s="241" t="e">
        <f>+#REF!-'P1'!R266</f>
        <v>#REF!</v>
      </c>
      <c r="W266"/>
      <c r="X266" s="427"/>
      <c r="Y266" s="427"/>
      <c r="Z266" s="427"/>
      <c r="AA266" s="430"/>
    </row>
    <row r="267" spans="1:27" s="138" customFormat="1">
      <c r="A267" s="291"/>
      <c r="B267" s="292" t="s">
        <v>37</v>
      </c>
      <c r="C267" s="422" t="s">
        <v>158</v>
      </c>
      <c r="D267" s="424" t="s">
        <v>19</v>
      </c>
      <c r="E267" s="293" t="s">
        <v>7</v>
      </c>
      <c r="F267" s="301">
        <v>283</v>
      </c>
      <c r="G267" s="212">
        <v>359</v>
      </c>
      <c r="H267" s="212">
        <v>476</v>
      </c>
      <c r="I267" s="212">
        <v>385.45569442336239</v>
      </c>
      <c r="J267" s="132">
        <v>465.17181154326403</v>
      </c>
      <c r="K267" s="132">
        <v>281.62278808966244</v>
      </c>
      <c r="L267" s="132">
        <v>348.68390471155686</v>
      </c>
      <c r="M267" s="132">
        <v>405.25755034330012</v>
      </c>
      <c r="N267" s="132">
        <v>331.38793510412893</v>
      </c>
      <c r="O267" s="132">
        <v>490.85474094077455</v>
      </c>
      <c r="P267" s="132">
        <v>570.49127320519642</v>
      </c>
      <c r="Q267" s="132">
        <v>-803.03272299124455</v>
      </c>
      <c r="R267" s="10">
        <v>3593.8929753700013</v>
      </c>
      <c r="S267" s="175"/>
      <c r="T267" s="176" t="e">
        <f ca="1">SUM(OFFSET(#REF!,0,0,1,VLOOKUP($T$1,#REF!,2,0)))-SUM(OFFSET($F267,0,0,1,VLOOKUP($T$1,#REF!,2,0)))</f>
        <v>#REF!</v>
      </c>
      <c r="U267" s="179"/>
      <c r="V267" s="240" t="e">
        <f>+#REF!-'P1'!R267</f>
        <v>#REF!</v>
      </c>
      <c r="W267"/>
      <c r="X267" s="426" t="e">
        <f ca="1">+(OFFSET(#REF!,-1,VLOOKUP($T$1,#REF!,2,0)-1,1,1)-OFFSET('P1'!$F267,0,VLOOKUP($T$1,#REF!,2,0)-1,1,1))*OFFSET('P1'!$F268,0,VLOOKUP($T$1,#REF!,2,0)-1,1,1)</f>
        <v>#REF!</v>
      </c>
      <c r="Y267" s="426" t="e">
        <f ca="1">+OFFSET(#REF!,0,VLOOKUP($T$1,#REF!,2,0)-1,1,1)*(+OFFSET(#REF!,0,VLOOKUP($T$1,#REF!,2,0)-1,1,1)-OFFSET('P1'!$F268,0,VLOOKUP($T$1,#REF!,2,0)-1,1,1))</f>
        <v>#REF!</v>
      </c>
      <c r="Z267" s="428" t="e">
        <f t="shared" ca="1" si="1"/>
        <v>#REF!</v>
      </c>
      <c r="AA267" s="429"/>
    </row>
    <row r="268" spans="1:27" s="138" customFormat="1" ht="13.4" customHeight="1">
      <c r="A268" s="295"/>
      <c r="B268" s="296" t="s">
        <v>37</v>
      </c>
      <c r="C268" s="423"/>
      <c r="D268" s="425"/>
      <c r="E268" s="297" t="s">
        <v>440</v>
      </c>
      <c r="F268" s="303">
        <v>138.888480565371</v>
      </c>
      <c r="G268" s="214">
        <v>141.96262534818942</v>
      </c>
      <c r="H268" s="214">
        <v>135.89818802521006</v>
      </c>
      <c r="I268" s="214">
        <v>126.42052917904427</v>
      </c>
      <c r="J268" s="130">
        <v>126.42052917904425</v>
      </c>
      <c r="K268" s="130">
        <v>126.42052917904427</v>
      </c>
      <c r="L268" s="130">
        <v>126.42052917904427</v>
      </c>
      <c r="M268" s="130">
        <v>126.42052917904425</v>
      </c>
      <c r="N268" s="130">
        <v>126.42052917904427</v>
      </c>
      <c r="O268" s="130">
        <v>126.42052917904425</v>
      </c>
      <c r="P268" s="130">
        <v>126.42052917904427</v>
      </c>
      <c r="Q268" s="130">
        <v>126.42052917904425</v>
      </c>
      <c r="R268" s="9">
        <v>130.21012683016141</v>
      </c>
      <c r="S268" s="175"/>
      <c r="T268" s="178"/>
      <c r="U268" s="177"/>
      <c r="V268" s="241"/>
      <c r="W268"/>
      <c r="X268" s="427"/>
      <c r="Y268" s="427"/>
      <c r="Z268" s="427"/>
      <c r="AA268" s="430"/>
    </row>
    <row r="269" spans="1:27" s="138" customFormat="1" ht="13.4" customHeight="1">
      <c r="A269" s="295"/>
      <c r="B269" s="296" t="s">
        <v>37</v>
      </c>
      <c r="C269" s="423"/>
      <c r="D269" s="425"/>
      <c r="E269" s="297" t="s">
        <v>441</v>
      </c>
      <c r="F269" s="303">
        <v>39305.439999999995</v>
      </c>
      <c r="G269" s="214">
        <v>50964.582500000004</v>
      </c>
      <c r="H269" s="214">
        <v>64687.537499999984</v>
      </c>
      <c r="I269" s="214">
        <v>48729.512864077456</v>
      </c>
      <c r="J269" s="130">
        <v>58807.266574474081</v>
      </c>
      <c r="K269" s="130">
        <v>35602.901899172968</v>
      </c>
      <c r="L269" s="130">
        <v>44080.803749850464</v>
      </c>
      <c r="M269" s="130">
        <v>51232.873968203166</v>
      </c>
      <c r="N269" s="130">
        <v>41894.23811941476</v>
      </c>
      <c r="O269" s="130">
        <v>62054.116099775398</v>
      </c>
      <c r="P269" s="130">
        <v>72121.808650627645</v>
      </c>
      <c r="Q269" s="130">
        <v>-101519.82178864199</v>
      </c>
      <c r="R269" s="9">
        <v>467961.26013695402</v>
      </c>
      <c r="S269" s="175"/>
      <c r="T269" s="180" t="e">
        <f ca="1">SUM(OFFSET(#REF!,0,0,1,VLOOKUP($T$1,#REF!,2,0)))-SUM(OFFSET($F269,0,0,1,VLOOKUP($T$1,#REF!,2,0)))</f>
        <v>#REF!</v>
      </c>
      <c r="U269" s="179"/>
      <c r="V269" s="241" t="e">
        <f>+#REF!-'P1'!R269</f>
        <v>#REF!</v>
      </c>
      <c r="W269"/>
      <c r="X269" s="427"/>
      <c r="Y269" s="427"/>
      <c r="Z269" s="427"/>
      <c r="AA269" s="430"/>
    </row>
    <row r="270" spans="1:27" s="138" customFormat="1">
      <c r="A270" s="291" t="s">
        <v>384</v>
      </c>
      <c r="B270" s="292" t="s">
        <v>484</v>
      </c>
      <c r="C270" s="422" t="s">
        <v>376</v>
      </c>
      <c r="D270" s="424" t="s">
        <v>20</v>
      </c>
      <c r="E270" s="293" t="s">
        <v>7</v>
      </c>
      <c r="F270" s="301">
        <v>296</v>
      </c>
      <c r="G270" s="212">
        <v>417</v>
      </c>
      <c r="H270" s="212">
        <v>341</v>
      </c>
      <c r="I270" s="212">
        <v>356.54651734161024</v>
      </c>
      <c r="J270" s="70">
        <v>430.28392567751922</v>
      </c>
      <c r="K270" s="70">
        <v>260.50107898293777</v>
      </c>
      <c r="L270" s="70">
        <v>322.53261185819008</v>
      </c>
      <c r="M270" s="70">
        <v>374.86323406755258</v>
      </c>
      <c r="N270" s="70">
        <v>306.53383997131931</v>
      </c>
      <c r="O270" s="70">
        <v>454.04063537021648</v>
      </c>
      <c r="P270" s="70">
        <v>527.70442771480668</v>
      </c>
      <c r="Q270" s="70">
        <v>277.3731399428309</v>
      </c>
      <c r="R270" s="69">
        <v>4364.3794109269829</v>
      </c>
      <c r="S270" s="175"/>
      <c r="T270" s="176" t="e">
        <f ca="1">SUM(OFFSET(#REF!,0,0,1,VLOOKUP($T$1,#REF!,2,0)))-SUM(OFFSET($F270,0,0,1,VLOOKUP($T$1,#REF!,2,0)))</f>
        <v>#REF!</v>
      </c>
      <c r="U270" s="179"/>
      <c r="V270" s="240" t="e">
        <f>+#REF!-'P1'!R270</f>
        <v>#REF!</v>
      </c>
      <c r="W270"/>
      <c r="X270" s="426" t="e">
        <f ca="1">+(OFFSET(#REF!,-1,VLOOKUP($T$1,#REF!,2,0)-1,1,1)-OFFSET('P1'!$F270,0,VLOOKUP($T$1,#REF!,2,0)-1,1,1))*OFFSET('P1'!$F271,0,VLOOKUP($T$1,#REF!,2,0)-1,1,1)</f>
        <v>#REF!</v>
      </c>
      <c r="Y270" s="426" t="e">
        <f ca="1">+OFFSET(#REF!,0,VLOOKUP($T$1,#REF!,2,0)-1,1,1)*(+OFFSET(#REF!,0,VLOOKUP($T$1,#REF!,2,0)-1,1,1)-OFFSET('P1'!$F271,0,VLOOKUP($T$1,#REF!,2,0)-1,1,1))</f>
        <v>#REF!</v>
      </c>
      <c r="Z270" s="428" t="e">
        <f t="shared" ca="1" si="1"/>
        <v>#REF!</v>
      </c>
      <c r="AA270" s="429"/>
    </row>
    <row r="271" spans="1:27" s="138" customFormat="1" ht="13.4" customHeight="1">
      <c r="A271" s="295"/>
      <c r="B271" s="296" t="s">
        <v>484</v>
      </c>
      <c r="C271" s="423"/>
      <c r="D271" s="425"/>
      <c r="E271" s="297" t="s">
        <v>440</v>
      </c>
      <c r="F271" s="303">
        <v>182.83834459459459</v>
      </c>
      <c r="G271" s="214">
        <v>201.03961031175064</v>
      </c>
      <c r="H271" s="214">
        <v>185.71162023460414</v>
      </c>
      <c r="I271" s="214">
        <v>191.06780228838431</v>
      </c>
      <c r="J271" s="225">
        <v>191.06780228838431</v>
      </c>
      <c r="K271" s="225">
        <v>191.06780228838431</v>
      </c>
      <c r="L271" s="225">
        <v>191.06780228838434</v>
      </c>
      <c r="M271" s="225">
        <v>191.06780228838434</v>
      </c>
      <c r="N271" s="225">
        <v>191.06780228838431</v>
      </c>
      <c r="O271" s="225">
        <v>191.06780228838434</v>
      </c>
      <c r="P271" s="225">
        <v>191.06780228838434</v>
      </c>
      <c r="Q271" s="225">
        <v>191.06780228838434</v>
      </c>
      <c r="R271" s="218">
        <v>191.04394239854608</v>
      </c>
      <c r="S271" s="175"/>
      <c r="T271" s="178"/>
      <c r="U271" s="177"/>
      <c r="V271" s="241"/>
      <c r="W271"/>
      <c r="X271" s="427"/>
      <c r="Y271" s="427"/>
      <c r="Z271" s="427"/>
      <c r="AA271" s="430"/>
    </row>
    <row r="272" spans="1:27" s="138" customFormat="1" ht="13.4" customHeight="1">
      <c r="A272" s="295"/>
      <c r="B272" s="296" t="s">
        <v>484</v>
      </c>
      <c r="C272" s="423"/>
      <c r="D272" s="425"/>
      <c r="E272" s="297" t="s">
        <v>441</v>
      </c>
      <c r="F272" s="303">
        <v>54120.15</v>
      </c>
      <c r="G272" s="214">
        <v>83833.517500000016</v>
      </c>
      <c r="H272" s="214">
        <v>63327.662500000013</v>
      </c>
      <c r="I272" s="214">
        <v>68124.559482038778</v>
      </c>
      <c r="J272" s="217">
        <v>82213.404039222092</v>
      </c>
      <c r="K272" s="217">
        <v>49773.368655022743</v>
      </c>
      <c r="L272" s="217">
        <v>61625.597314076869</v>
      </c>
      <c r="M272" s="217">
        <v>71624.294292003484</v>
      </c>
      <c r="N272" s="217">
        <v>58568.747130339274</v>
      </c>
      <c r="O272" s="217">
        <v>86752.546349808923</v>
      </c>
      <c r="P272" s="217">
        <v>100827.32526131769</v>
      </c>
      <c r="Q272" s="217">
        <v>52997.076262705181</v>
      </c>
      <c r="R272" s="218">
        <v>833788.248786535</v>
      </c>
      <c r="S272" s="175"/>
      <c r="T272" s="180" t="e">
        <f ca="1">SUM(OFFSET(#REF!,0,0,1,VLOOKUP($T$1,#REF!,2,0)))-SUM(OFFSET($F272,0,0,1,VLOOKUP($T$1,#REF!,2,0)))</f>
        <v>#REF!</v>
      </c>
      <c r="U272" s="179"/>
      <c r="V272" s="241" t="e">
        <f>+#REF!-'P1'!R272</f>
        <v>#REF!</v>
      </c>
      <c r="W272"/>
      <c r="X272" s="427"/>
      <c r="Y272" s="427"/>
      <c r="Z272" s="427"/>
      <c r="AA272" s="430"/>
    </row>
    <row r="273" spans="1:27" s="138" customFormat="1" ht="13.4" customHeight="1">
      <c r="A273" s="291"/>
      <c r="B273" s="292" t="s">
        <v>633</v>
      </c>
      <c r="C273" s="422" t="s">
        <v>632</v>
      </c>
      <c r="D273" s="424"/>
      <c r="E273" s="293" t="s">
        <v>7</v>
      </c>
      <c r="F273" s="301">
        <v>0</v>
      </c>
      <c r="G273" s="212">
        <v>0</v>
      </c>
      <c r="H273" s="212">
        <v>0</v>
      </c>
      <c r="I273" s="212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69">
        <v>0</v>
      </c>
      <c r="S273" s="175"/>
      <c r="T273" s="176" t="e">
        <f ca="1">SUM(OFFSET(#REF!,0,0,1,VLOOKUP($T$1,#REF!,2,0)))-SUM(OFFSET($F273,0,0,1,VLOOKUP($T$1,#REF!,2,0)))</f>
        <v>#REF!</v>
      </c>
      <c r="U273" s="179"/>
      <c r="V273" s="240" t="e">
        <f>+#REF!-'P1'!R273</f>
        <v>#REF!</v>
      </c>
      <c r="W273"/>
      <c r="X273" s="426" t="e">
        <f ca="1">OFFSET(#REF!,0,VLOOKUP($T$1,#REF!,2,0)-1,1,1)*T273</f>
        <v>#REF!</v>
      </c>
      <c r="Y273" s="426" t="e">
        <f ca="1">+OFFSET('P1'!$F273,0,VLOOKUP($T$1,#REF!,2,0)-1,1,1)*(+OFFSET(#REF!,0,VLOOKUP($T$1,#REF!,2,0)-1,1,1)-OFFSET('P1'!$F274,0,VLOOKUP($T$1,#REF!,2,0)-1,1,1))</f>
        <v>#REF!</v>
      </c>
      <c r="Z273" s="428" t="e">
        <f t="shared" ca="1" si="1"/>
        <v>#REF!</v>
      </c>
      <c r="AA273" s="429"/>
    </row>
    <row r="274" spans="1:27" s="138" customFormat="1" ht="13.4" customHeight="1">
      <c r="A274" s="295"/>
      <c r="B274" s="296" t="s">
        <v>633</v>
      </c>
      <c r="C274" s="423"/>
      <c r="D274" s="425"/>
      <c r="E274" s="297" t="s">
        <v>440</v>
      </c>
      <c r="F274" s="303">
        <v>0</v>
      </c>
      <c r="G274" s="214">
        <v>0</v>
      </c>
      <c r="H274" s="214">
        <v>0</v>
      </c>
      <c r="I274" s="214">
        <v>0</v>
      </c>
      <c r="J274" s="225">
        <v>0</v>
      </c>
      <c r="K274" s="225">
        <v>0</v>
      </c>
      <c r="L274" s="225">
        <v>0</v>
      </c>
      <c r="M274" s="225">
        <v>0</v>
      </c>
      <c r="N274" s="225">
        <v>0</v>
      </c>
      <c r="O274" s="225">
        <v>0</v>
      </c>
      <c r="P274" s="225">
        <v>0</v>
      </c>
      <c r="Q274" s="225">
        <v>0</v>
      </c>
      <c r="R274" s="218">
        <v>0</v>
      </c>
      <c r="S274" s="175"/>
      <c r="T274" s="178"/>
      <c r="U274" s="177"/>
      <c r="V274" s="241"/>
      <c r="W274"/>
      <c r="X274" s="427"/>
      <c r="Y274" s="427"/>
      <c r="Z274" s="427"/>
      <c r="AA274" s="430"/>
    </row>
    <row r="275" spans="1:27" s="138" customFormat="1" ht="13.4" customHeight="1">
      <c r="A275" s="295"/>
      <c r="B275" s="296" t="s">
        <v>633</v>
      </c>
      <c r="C275" s="423"/>
      <c r="D275" s="425"/>
      <c r="E275" s="297" t="s">
        <v>441</v>
      </c>
      <c r="F275" s="303">
        <v>0</v>
      </c>
      <c r="G275" s="214">
        <v>0</v>
      </c>
      <c r="H275" s="214">
        <v>0</v>
      </c>
      <c r="I275" s="214">
        <v>0</v>
      </c>
      <c r="J275" s="217">
        <v>0</v>
      </c>
      <c r="K275" s="217">
        <v>0</v>
      </c>
      <c r="L275" s="217">
        <v>0</v>
      </c>
      <c r="M275" s="217">
        <v>0</v>
      </c>
      <c r="N275" s="217">
        <v>0</v>
      </c>
      <c r="O275" s="217">
        <v>0</v>
      </c>
      <c r="P275" s="217">
        <v>0</v>
      </c>
      <c r="Q275" s="217">
        <v>0</v>
      </c>
      <c r="R275" s="218">
        <v>0</v>
      </c>
      <c r="S275" s="175"/>
      <c r="T275" s="180" t="e">
        <f ca="1">SUM(OFFSET(#REF!,0,0,1,VLOOKUP($T$1,#REF!,2,0)))-SUM(OFFSET($F275,0,0,1,VLOOKUP($T$1,#REF!,2,0)))</f>
        <v>#REF!</v>
      </c>
      <c r="U275" s="179"/>
      <c r="V275" s="241" t="e">
        <f>+#REF!-'P1'!R275</f>
        <v>#REF!</v>
      </c>
      <c r="W275"/>
      <c r="X275" s="427"/>
      <c r="Y275" s="427"/>
      <c r="Z275" s="427"/>
      <c r="AA275" s="430"/>
    </row>
    <row r="276" spans="1:27" s="138" customFormat="1">
      <c r="A276" s="437" t="s">
        <v>9</v>
      </c>
      <c r="B276" s="437"/>
      <c r="C276" s="437"/>
      <c r="D276" s="437"/>
      <c r="E276" s="341" t="s">
        <v>7</v>
      </c>
      <c r="F276" s="342">
        <v>1366</v>
      </c>
      <c r="G276" s="16">
        <v>1332</v>
      </c>
      <c r="H276" s="16">
        <v>1392</v>
      </c>
      <c r="I276" s="16">
        <v>1609.2775242175383</v>
      </c>
      <c r="J276" s="16">
        <v>1942.0923131931274</v>
      </c>
      <c r="K276" s="16">
        <v>1175.7751402743406</v>
      </c>
      <c r="L276" s="16">
        <v>1455.7553021707499</v>
      </c>
      <c r="M276" s="16">
        <v>1691.9502726832782</v>
      </c>
      <c r="N276" s="16">
        <v>1424.9681209477546</v>
      </c>
      <c r="O276" s="16">
        <v>2110.6753860453309</v>
      </c>
      <c r="P276" s="16">
        <v>2453.1124747823446</v>
      </c>
      <c r="Q276" s="16">
        <v>186.51469518317936</v>
      </c>
      <c r="R276" s="16">
        <v>18140.121229497643</v>
      </c>
      <c r="S276" s="175"/>
      <c r="T276" s="155" t="e">
        <f ca="1">SUM(OFFSET(#REF!,0,0,1,VLOOKUP($T$1,#REF!,2,0)))-SUM(OFFSET($F276,0,0,1,VLOOKUP($T$1,#REF!,2,0)))</f>
        <v>#REF!</v>
      </c>
      <c r="U276" s="196"/>
      <c r="V276" s="254" t="e">
        <f>+#REF!-'P1'!R276</f>
        <v>#REF!</v>
      </c>
      <c r="W276"/>
      <c r="X276" s="155"/>
      <c r="Y276" s="155"/>
      <c r="Z276" s="155"/>
      <c r="AA276" s="383"/>
    </row>
    <row r="277" spans="1:27" s="138" customFormat="1" ht="13.4" customHeight="1">
      <c r="A277" s="437"/>
      <c r="B277" s="437"/>
      <c r="C277" s="437"/>
      <c r="D277" s="437"/>
      <c r="E277" s="341" t="s">
        <v>440</v>
      </c>
      <c r="F277" s="342">
        <v>153.84721815519765</v>
      </c>
      <c r="G277" s="16">
        <v>165.883582957958</v>
      </c>
      <c r="H277" s="16">
        <v>157.85006285919539</v>
      </c>
      <c r="I277" s="16">
        <v>147.16744740698172</v>
      </c>
      <c r="J277" s="16">
        <v>147.16744740698169</v>
      </c>
      <c r="K277" s="16">
        <v>147.16744740698172</v>
      </c>
      <c r="L277" s="16">
        <v>147.16744740698172</v>
      </c>
      <c r="M277" s="16">
        <v>147.16744740698172</v>
      </c>
      <c r="N277" s="16">
        <v>146.91084650210624</v>
      </c>
      <c r="O277" s="16">
        <v>146.91084650210624</v>
      </c>
      <c r="P277" s="16">
        <v>146.9108465021063</v>
      </c>
      <c r="Q277" s="16">
        <v>268.07384829346006</v>
      </c>
      <c r="R277" s="16">
        <v>151.02292111212719</v>
      </c>
      <c r="S277" s="175"/>
      <c r="T277" s="155"/>
      <c r="U277" s="196"/>
      <c r="V277" s="254"/>
      <c r="W277"/>
      <c r="X277" s="155"/>
      <c r="Y277" s="155"/>
      <c r="Z277" s="155"/>
      <c r="AA277" s="383"/>
    </row>
    <row r="278" spans="1:27" s="138" customFormat="1" ht="13.4" customHeight="1">
      <c r="A278" s="437"/>
      <c r="B278" s="437"/>
      <c r="C278" s="437"/>
      <c r="D278" s="437"/>
      <c r="E278" s="343" t="s">
        <v>441</v>
      </c>
      <c r="F278" s="344">
        <v>210155.3</v>
      </c>
      <c r="G278" s="17">
        <v>220956.93250000005</v>
      </c>
      <c r="H278" s="17">
        <v>219727.28749999998</v>
      </c>
      <c r="I278" s="17">
        <v>236833.2654085223</v>
      </c>
      <c r="J278" s="17">
        <v>285812.76836135302</v>
      </c>
      <c r="K278" s="17">
        <v>173035.8261187606</v>
      </c>
      <c r="L278" s="17">
        <v>214239.79186964864</v>
      </c>
      <c r="M278" s="17">
        <v>249000.00277034473</v>
      </c>
      <c r="N278" s="17">
        <v>209343.27288695035</v>
      </c>
      <c r="O278" s="17">
        <v>310081.10765507945</v>
      </c>
      <c r="P278" s="17">
        <v>360388.83023515111</v>
      </c>
      <c r="Q278" s="17">
        <v>49999.712101036574</v>
      </c>
      <c r="R278" s="17">
        <v>2739574.0974068465</v>
      </c>
      <c r="S278" s="175"/>
      <c r="T278" s="156" t="e">
        <f ca="1">SUM(OFFSET(#REF!,0,0,1,VLOOKUP($T$1,#REF!,2,0)))-SUM(OFFSET($F278,0,0,1,VLOOKUP($T$1,#REF!,2,0)))</f>
        <v>#REF!</v>
      </c>
      <c r="U278" s="196"/>
      <c r="V278" s="255" t="e">
        <f>+#REF!-'P1'!R278</f>
        <v>#REF!</v>
      </c>
      <c r="W278"/>
      <c r="X278" s="156"/>
      <c r="Y278" s="156"/>
      <c r="Z278" s="156"/>
      <c r="AA278" s="384"/>
    </row>
    <row r="279" spans="1:27" s="138" customFormat="1" ht="13.4" customHeight="1">
      <c r="A279" s="308"/>
      <c r="B279" s="281"/>
      <c r="C279" s="282"/>
      <c r="D279" s="280"/>
      <c r="E279" s="308"/>
      <c r="F279" s="345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220"/>
      <c r="S279" s="175"/>
      <c r="T279" s="145" t="e">
        <f ca="1">SUM(OFFSET(#REF!,0,0,1,VLOOKUP($T$1,#REF!,2,0)))-SUM(OFFSET($F279,0,0,1,VLOOKUP($T$1,#REF!,2,0)))</f>
        <v>#REF!</v>
      </c>
      <c r="U279" s="163"/>
      <c r="V279" s="243"/>
      <c r="W279"/>
      <c r="X279" s="145"/>
      <c r="Y279" s="145"/>
      <c r="Z279" s="145"/>
      <c r="AA279" s="377"/>
    </row>
    <row r="280" spans="1:27" s="138" customFormat="1">
      <c r="A280" s="291" t="s">
        <v>57</v>
      </c>
      <c r="B280" s="292" t="s">
        <v>169</v>
      </c>
      <c r="C280" s="422" t="s">
        <v>172</v>
      </c>
      <c r="D280" s="424" t="s">
        <v>20</v>
      </c>
      <c r="E280" s="293" t="s">
        <v>7</v>
      </c>
      <c r="F280" s="301">
        <v>52</v>
      </c>
      <c r="G280" s="212">
        <v>70</v>
      </c>
      <c r="H280" s="212">
        <v>55</v>
      </c>
      <c r="I280" s="212">
        <v>53.963797219270745</v>
      </c>
      <c r="J280" s="132">
        <v>0</v>
      </c>
      <c r="K280" s="132">
        <v>0</v>
      </c>
      <c r="L280" s="132">
        <v>0</v>
      </c>
      <c r="M280" s="132">
        <v>0</v>
      </c>
      <c r="N280" s="132">
        <v>0</v>
      </c>
      <c r="O280" s="132">
        <v>0</v>
      </c>
      <c r="P280" s="132">
        <v>0</v>
      </c>
      <c r="Q280" s="132">
        <v>0</v>
      </c>
      <c r="R280" s="10">
        <v>230.96379721927076</v>
      </c>
      <c r="S280" s="175"/>
      <c r="T280" s="176" t="e">
        <f ca="1">SUM(OFFSET(#REF!,0,0,1,VLOOKUP($T$1,#REF!,2,0)))-SUM(OFFSET($F280,0,0,1,VLOOKUP($T$1,#REF!,2,0)))</f>
        <v>#REF!</v>
      </c>
      <c r="U280" s="179"/>
      <c r="V280" s="240" t="e">
        <f>+#REF!-'P1'!R280</f>
        <v>#REF!</v>
      </c>
      <c r="W280"/>
      <c r="X280" s="426" t="e">
        <f ca="1">+(OFFSET(#REF!,-1,VLOOKUP($T$1,#REF!,2,0)-1,1,1)-OFFSET('P1'!$F280,0,VLOOKUP($T$1,#REF!,2,0)-1,1,1))*OFFSET('P1'!$F281,0,VLOOKUP($T$1,#REF!,2,0)-1,1,1)</f>
        <v>#REF!</v>
      </c>
      <c r="Y280" s="426" t="e">
        <f ca="1">+OFFSET(#REF!,0,VLOOKUP($T$1,#REF!,2,0)-1,1,1)*(+OFFSET(#REF!,0,VLOOKUP($T$1,#REF!,2,0)-1,1,1)-OFFSET('P1'!$F281,0,VLOOKUP($T$1,#REF!,2,0)-1,1,1))</f>
        <v>#REF!</v>
      </c>
      <c r="Z280" s="428" t="e">
        <f t="shared" ref="Z280:Z286" ca="1" si="2">+Y280+X280</f>
        <v>#REF!</v>
      </c>
      <c r="AA280" s="429"/>
    </row>
    <row r="281" spans="1:27" s="138" customFormat="1" ht="13.4" customHeight="1">
      <c r="A281" s="295"/>
      <c r="B281" s="296" t="s">
        <v>169</v>
      </c>
      <c r="C281" s="423"/>
      <c r="D281" s="425"/>
      <c r="E281" s="297" t="s">
        <v>440</v>
      </c>
      <c r="F281" s="303">
        <v>380.51673076923078</v>
      </c>
      <c r="G281" s="214">
        <v>375.93842857142863</v>
      </c>
      <c r="H281" s="214">
        <v>458.4556363636363</v>
      </c>
      <c r="I281" s="214">
        <v>366.92106716187487</v>
      </c>
      <c r="J281" s="130">
        <v>0</v>
      </c>
      <c r="K281" s="130">
        <v>0</v>
      </c>
      <c r="L281" s="130">
        <v>0</v>
      </c>
      <c r="M281" s="130">
        <v>0</v>
      </c>
      <c r="N281" s="130">
        <v>0</v>
      </c>
      <c r="O281" s="130">
        <v>0</v>
      </c>
      <c r="P281" s="130">
        <v>0</v>
      </c>
      <c r="Q281" s="130">
        <v>0</v>
      </c>
      <c r="R281" s="9">
        <v>394.51236583756372</v>
      </c>
      <c r="S281" s="175"/>
      <c r="T281" s="178"/>
      <c r="U281" s="177"/>
      <c r="V281" s="241"/>
      <c r="W281"/>
      <c r="X281" s="427"/>
      <c r="Y281" s="427"/>
      <c r="Z281" s="427"/>
      <c r="AA281" s="430"/>
    </row>
    <row r="282" spans="1:27" s="138" customFormat="1" ht="13.4" customHeight="1">
      <c r="A282" s="295"/>
      <c r="B282" s="296" t="s">
        <v>169</v>
      </c>
      <c r="C282" s="423"/>
      <c r="D282" s="425"/>
      <c r="E282" s="297" t="s">
        <v>441</v>
      </c>
      <c r="F282" s="303">
        <v>19786.87</v>
      </c>
      <c r="G282" s="214">
        <v>26315.690000000002</v>
      </c>
      <c r="H282" s="214">
        <v>25215.059999999998</v>
      </c>
      <c r="I282" s="214">
        <v>19800.454063801837</v>
      </c>
      <c r="J282" s="130">
        <v>0</v>
      </c>
      <c r="K282" s="130">
        <v>0</v>
      </c>
      <c r="L282" s="130">
        <v>0</v>
      </c>
      <c r="M282" s="130">
        <v>0</v>
      </c>
      <c r="N282" s="130">
        <v>0</v>
      </c>
      <c r="O282" s="130">
        <v>0</v>
      </c>
      <c r="P282" s="130">
        <v>0</v>
      </c>
      <c r="Q282" s="130">
        <v>0</v>
      </c>
      <c r="R282" s="9">
        <v>91118.074063801832</v>
      </c>
      <c r="S282" s="175"/>
      <c r="T282" s="180" t="e">
        <f ca="1">SUM(OFFSET(#REF!,0,0,1,VLOOKUP($T$1,#REF!,2,0)))-SUM(OFFSET($F282,0,0,1,VLOOKUP($T$1,#REF!,2,0)))</f>
        <v>#REF!</v>
      </c>
      <c r="U282" s="179"/>
      <c r="V282" s="241" t="e">
        <f>+#REF!-'P1'!R282</f>
        <v>#REF!</v>
      </c>
      <c r="W282"/>
      <c r="X282" s="427"/>
      <c r="Y282" s="427"/>
      <c r="Z282" s="427"/>
      <c r="AA282" s="430"/>
    </row>
    <row r="283" spans="1:27" s="138" customFormat="1">
      <c r="A283" s="291"/>
      <c r="B283" s="292" t="s">
        <v>448</v>
      </c>
      <c r="C283" s="422" t="s">
        <v>173</v>
      </c>
      <c r="D283" s="424" t="s">
        <v>20</v>
      </c>
      <c r="E283" s="293" t="s">
        <v>7</v>
      </c>
      <c r="F283" s="301">
        <v>0</v>
      </c>
      <c r="G283" s="212">
        <v>0</v>
      </c>
      <c r="H283" s="212">
        <v>-38</v>
      </c>
      <c r="I283" s="212">
        <v>0</v>
      </c>
      <c r="J283" s="132">
        <v>0</v>
      </c>
      <c r="K283" s="132">
        <v>0</v>
      </c>
      <c r="L283" s="132">
        <v>0</v>
      </c>
      <c r="M283" s="132">
        <v>0</v>
      </c>
      <c r="N283" s="132">
        <v>0</v>
      </c>
      <c r="O283" s="132">
        <v>0</v>
      </c>
      <c r="P283" s="132">
        <v>0</v>
      </c>
      <c r="Q283" s="132">
        <v>0</v>
      </c>
      <c r="R283" s="10">
        <v>-38</v>
      </c>
      <c r="S283" s="175"/>
      <c r="T283" s="176" t="e">
        <f ca="1">SUM(OFFSET(#REF!,0,0,1,VLOOKUP($T$1,#REF!,2,0)))-SUM(OFFSET($F283,0,0,1,VLOOKUP($T$1,#REF!,2,0)))</f>
        <v>#REF!</v>
      </c>
      <c r="U283" s="179"/>
      <c r="V283" s="240" t="e">
        <f>+#REF!-'P1'!R283</f>
        <v>#REF!</v>
      </c>
      <c r="W283"/>
      <c r="X283" s="426" t="e">
        <f ca="1">+(OFFSET(#REF!,-1,VLOOKUP($T$1,#REF!,2,0)-1,1,1)-OFFSET('P1'!$F283,0,VLOOKUP($T$1,#REF!,2,0)-1,1,1))*OFFSET('P1'!$F284,0,VLOOKUP($T$1,#REF!,2,0)-1,1,1)</f>
        <v>#REF!</v>
      </c>
      <c r="Y283" s="426" t="e">
        <f ca="1">+OFFSET(#REF!,0,VLOOKUP($T$1,#REF!,2,0)-1,1,1)*(+OFFSET(#REF!,0,VLOOKUP($T$1,#REF!,2,0)-1,1,1)-OFFSET('P1'!$F284,0,VLOOKUP($T$1,#REF!,2,0)-1,1,1))</f>
        <v>#REF!</v>
      </c>
      <c r="Z283" s="428" t="e">
        <f t="shared" ca="1" si="2"/>
        <v>#REF!</v>
      </c>
      <c r="AA283" s="429"/>
    </row>
    <row r="284" spans="1:27" s="138" customFormat="1" ht="13.4" customHeight="1">
      <c r="A284" s="295"/>
      <c r="B284" s="296" t="s">
        <v>448</v>
      </c>
      <c r="C284" s="423"/>
      <c r="D284" s="425"/>
      <c r="E284" s="297" t="s">
        <v>440</v>
      </c>
      <c r="F284" s="303">
        <v>0</v>
      </c>
      <c r="G284" s="214">
        <v>0</v>
      </c>
      <c r="H284" s="214">
        <v>245.12947368421052</v>
      </c>
      <c r="I284" s="214">
        <v>0</v>
      </c>
      <c r="J284" s="130">
        <v>0</v>
      </c>
      <c r="K284" s="130">
        <v>0</v>
      </c>
      <c r="L284" s="130">
        <v>0</v>
      </c>
      <c r="M284" s="130">
        <v>0</v>
      </c>
      <c r="N284" s="130">
        <v>0</v>
      </c>
      <c r="O284" s="130">
        <v>0</v>
      </c>
      <c r="P284" s="130">
        <v>0</v>
      </c>
      <c r="Q284" s="130">
        <v>0</v>
      </c>
      <c r="R284" s="9">
        <v>245.12947368421052</v>
      </c>
      <c r="S284" s="175"/>
      <c r="T284" s="178"/>
      <c r="U284" s="177"/>
      <c r="V284" s="241"/>
      <c r="W284"/>
      <c r="X284" s="427"/>
      <c r="Y284" s="427"/>
      <c r="Z284" s="427"/>
      <c r="AA284" s="430"/>
    </row>
    <row r="285" spans="1:27" s="138" customFormat="1" ht="13.4" customHeight="1">
      <c r="A285" s="295"/>
      <c r="B285" s="296" t="s">
        <v>448</v>
      </c>
      <c r="C285" s="423"/>
      <c r="D285" s="425"/>
      <c r="E285" s="297" t="s">
        <v>441</v>
      </c>
      <c r="F285" s="303">
        <v>0</v>
      </c>
      <c r="G285" s="214">
        <v>0</v>
      </c>
      <c r="H285" s="214">
        <v>-9314.92</v>
      </c>
      <c r="I285" s="214">
        <v>0</v>
      </c>
      <c r="J285" s="130">
        <v>0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30">
        <v>0</v>
      </c>
      <c r="Q285" s="130">
        <v>0</v>
      </c>
      <c r="R285" s="9">
        <v>-9314.92</v>
      </c>
      <c r="S285" s="175"/>
      <c r="T285" s="180" t="e">
        <f ca="1">SUM(OFFSET(#REF!,0,0,1,VLOOKUP($T$1,#REF!,2,0)))-SUM(OFFSET($F285,0,0,1,VLOOKUP($T$1,#REF!,2,0)))</f>
        <v>#REF!</v>
      </c>
      <c r="U285" s="179"/>
      <c r="V285" s="241" t="e">
        <f>+#REF!-'P1'!R285</f>
        <v>#REF!</v>
      </c>
      <c r="W285"/>
      <c r="X285" s="427"/>
      <c r="Y285" s="427"/>
      <c r="Z285" s="427"/>
      <c r="AA285" s="430"/>
    </row>
    <row r="286" spans="1:27" s="138" customFormat="1" ht="13.4" customHeight="1">
      <c r="A286" s="291"/>
      <c r="B286" s="292" t="s">
        <v>633</v>
      </c>
      <c r="C286" s="422" t="s">
        <v>632</v>
      </c>
      <c r="D286" s="424"/>
      <c r="E286" s="293" t="s">
        <v>7</v>
      </c>
      <c r="F286" s="301">
        <v>0</v>
      </c>
      <c r="G286" s="212">
        <v>0</v>
      </c>
      <c r="H286" s="212">
        <v>0</v>
      </c>
      <c r="I286" s="212">
        <v>0</v>
      </c>
      <c r="J286" s="132">
        <v>0</v>
      </c>
      <c r="K286" s="132">
        <v>0</v>
      </c>
      <c r="L286" s="132">
        <v>0</v>
      </c>
      <c r="M286" s="132">
        <v>0</v>
      </c>
      <c r="N286" s="132">
        <v>0</v>
      </c>
      <c r="O286" s="132">
        <v>0</v>
      </c>
      <c r="P286" s="132">
        <v>0</v>
      </c>
      <c r="Q286" s="132">
        <v>0</v>
      </c>
      <c r="R286" s="10">
        <v>0</v>
      </c>
      <c r="S286" s="175"/>
      <c r="T286" s="176" t="e">
        <f ca="1">SUM(OFFSET(#REF!,0,0,1,VLOOKUP($T$1,#REF!,2,0)))-SUM(OFFSET($F286,0,0,1,VLOOKUP($T$1,#REF!,2,0)))</f>
        <v>#REF!</v>
      </c>
      <c r="U286" s="179"/>
      <c r="V286" s="240" t="e">
        <f>+#REF!-'P1'!R286</f>
        <v>#REF!</v>
      </c>
      <c r="W286"/>
      <c r="X286" s="426" t="e">
        <f ca="1">OFFSET(#REF!,0,VLOOKUP($T$1,#REF!,2,0)-1,1,1)*T286</f>
        <v>#REF!</v>
      </c>
      <c r="Y286" s="426" t="e">
        <f ca="1">+OFFSET('P1'!$F286,0,VLOOKUP($T$1,#REF!,2,0)-1,1,1)*(+OFFSET(#REF!,0,VLOOKUP($T$1,#REF!,2,0)-1,1,1)-OFFSET('P1'!$F287,0,VLOOKUP($T$1,#REF!,2,0)-1,1,1))</f>
        <v>#REF!</v>
      </c>
      <c r="Z286" s="428" t="e">
        <f t="shared" ca="1" si="2"/>
        <v>#REF!</v>
      </c>
      <c r="AA286" s="429"/>
    </row>
    <row r="287" spans="1:27" s="138" customFormat="1" ht="13.4" customHeight="1">
      <c r="A287" s="295"/>
      <c r="B287" s="296" t="s">
        <v>633</v>
      </c>
      <c r="C287" s="423"/>
      <c r="D287" s="425"/>
      <c r="E287" s="297" t="s">
        <v>440</v>
      </c>
      <c r="F287" s="303">
        <v>0</v>
      </c>
      <c r="G287" s="214">
        <v>0</v>
      </c>
      <c r="H287" s="214">
        <v>0</v>
      </c>
      <c r="I287" s="214">
        <v>0</v>
      </c>
      <c r="J287" s="130">
        <v>0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30">
        <v>0</v>
      </c>
      <c r="Q287" s="130">
        <v>0</v>
      </c>
      <c r="R287" s="9">
        <v>0</v>
      </c>
      <c r="S287" s="175"/>
      <c r="T287" s="178"/>
      <c r="U287" s="177"/>
      <c r="V287" s="241"/>
      <c r="W287"/>
      <c r="X287" s="427"/>
      <c r="Y287" s="427"/>
      <c r="Z287" s="427"/>
      <c r="AA287" s="430"/>
    </row>
    <row r="288" spans="1:27" s="138" customFormat="1" ht="13.4" customHeight="1">
      <c r="A288" s="295"/>
      <c r="B288" s="296" t="s">
        <v>633</v>
      </c>
      <c r="C288" s="423"/>
      <c r="D288" s="425"/>
      <c r="E288" s="297" t="s">
        <v>441</v>
      </c>
      <c r="F288" s="303">
        <v>0</v>
      </c>
      <c r="G288" s="214">
        <v>0</v>
      </c>
      <c r="H288" s="214">
        <v>0</v>
      </c>
      <c r="I288" s="214">
        <v>0</v>
      </c>
      <c r="J288" s="130">
        <v>0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30">
        <v>0</v>
      </c>
      <c r="Q288" s="130">
        <v>0</v>
      </c>
      <c r="R288" s="9">
        <v>0</v>
      </c>
      <c r="S288" s="175"/>
      <c r="T288" s="180" t="e">
        <f ca="1">SUM(OFFSET(#REF!,0,0,1,VLOOKUP($T$1,#REF!,2,0)))-SUM(OFFSET($F288,0,0,1,VLOOKUP($T$1,#REF!,2,0)))</f>
        <v>#REF!</v>
      </c>
      <c r="U288" s="179"/>
      <c r="V288" s="241" t="e">
        <f>+#REF!-'P1'!R288</f>
        <v>#REF!</v>
      </c>
      <c r="W288"/>
      <c r="X288" s="427"/>
      <c r="Y288" s="427"/>
      <c r="Z288" s="427"/>
      <c r="AA288" s="430"/>
    </row>
    <row r="289" spans="1:27" s="138" customFormat="1">
      <c r="A289" s="435" t="s">
        <v>57</v>
      </c>
      <c r="B289" s="435"/>
      <c r="C289" s="435"/>
      <c r="D289" s="435"/>
      <c r="E289" s="346" t="s">
        <v>7</v>
      </c>
      <c r="F289" s="347">
        <v>52</v>
      </c>
      <c r="G289" s="135">
        <v>70</v>
      </c>
      <c r="H289" s="135">
        <v>17</v>
      </c>
      <c r="I289" s="135">
        <v>53.963797219270745</v>
      </c>
      <c r="J289" s="135">
        <v>0</v>
      </c>
      <c r="K289" s="135">
        <v>0</v>
      </c>
      <c r="L289" s="135">
        <v>0</v>
      </c>
      <c r="M289" s="135">
        <v>0</v>
      </c>
      <c r="N289" s="135">
        <v>0</v>
      </c>
      <c r="O289" s="135">
        <v>0</v>
      </c>
      <c r="P289" s="135">
        <v>0</v>
      </c>
      <c r="Q289" s="135">
        <v>0</v>
      </c>
      <c r="R289" s="135">
        <v>192.96379721927076</v>
      </c>
      <c r="S289" s="198"/>
      <c r="T289" s="157" t="e">
        <f ca="1">SUM(OFFSET(#REF!,0,0,1,VLOOKUP($T$1,#REF!,2,0)))-SUM(OFFSET($F289,0,0,1,VLOOKUP($T$1,#REF!,2,0)))</f>
        <v>#REF!</v>
      </c>
      <c r="U289" s="197"/>
      <c r="V289" s="256" t="e">
        <f>+#REF!-'P1'!R289</f>
        <v>#REF!</v>
      </c>
      <c r="W289"/>
      <c r="X289" s="157"/>
      <c r="Y289" s="157"/>
      <c r="Z289" s="157"/>
      <c r="AA289" s="385"/>
    </row>
    <row r="290" spans="1:27" s="138" customFormat="1" ht="13.4" customHeight="1">
      <c r="A290" s="436"/>
      <c r="B290" s="436"/>
      <c r="C290" s="436"/>
      <c r="D290" s="436"/>
      <c r="E290" s="348" t="s">
        <v>440</v>
      </c>
      <c r="F290" s="349">
        <v>380.51673076923078</v>
      </c>
      <c r="G290" s="128">
        <v>375.93842857142863</v>
      </c>
      <c r="H290" s="128">
        <v>935.30235294117631</v>
      </c>
      <c r="I290" s="128">
        <v>366.92106716187487</v>
      </c>
      <c r="J290" s="128">
        <v>0</v>
      </c>
      <c r="K290" s="128">
        <v>0</v>
      </c>
      <c r="L290" s="128">
        <v>0</v>
      </c>
      <c r="M290" s="128">
        <v>0</v>
      </c>
      <c r="N290" s="128">
        <v>0</v>
      </c>
      <c r="O290" s="128">
        <v>0</v>
      </c>
      <c r="P290" s="128">
        <v>0</v>
      </c>
      <c r="Q290" s="128">
        <v>0</v>
      </c>
      <c r="R290" s="128">
        <v>423.93005964142782</v>
      </c>
      <c r="S290" s="175"/>
      <c r="T290" s="158"/>
      <c r="U290" s="197"/>
      <c r="V290" s="257"/>
      <c r="W290"/>
      <c r="X290" s="158"/>
      <c r="Y290" s="158"/>
      <c r="Z290" s="158"/>
      <c r="AA290" s="386"/>
    </row>
    <row r="291" spans="1:27" s="138" customFormat="1" ht="13.4" customHeight="1">
      <c r="A291" s="436"/>
      <c r="B291" s="436"/>
      <c r="C291" s="436"/>
      <c r="D291" s="436"/>
      <c r="E291" s="350" t="s">
        <v>441</v>
      </c>
      <c r="F291" s="351">
        <v>19786.87</v>
      </c>
      <c r="G291" s="129">
        <v>26315.690000000002</v>
      </c>
      <c r="H291" s="129">
        <v>15900.139999999998</v>
      </c>
      <c r="I291" s="129">
        <v>19800.454063801837</v>
      </c>
      <c r="J291" s="129">
        <v>0</v>
      </c>
      <c r="K291" s="129">
        <v>0</v>
      </c>
      <c r="L291" s="129">
        <v>0</v>
      </c>
      <c r="M291" s="129">
        <v>0</v>
      </c>
      <c r="N291" s="129">
        <v>0</v>
      </c>
      <c r="O291" s="129">
        <v>0</v>
      </c>
      <c r="P291" s="129">
        <v>0</v>
      </c>
      <c r="Q291" s="129">
        <v>0</v>
      </c>
      <c r="R291" s="129">
        <v>81803.154063801834</v>
      </c>
      <c r="S291" s="175"/>
      <c r="T291" s="159" t="e">
        <f ca="1">SUM(OFFSET(#REF!,0,0,1,VLOOKUP($T$1,#REF!,2,0)))-SUM(OFFSET($F291,0,0,1,VLOOKUP($T$1,#REF!,2,0)))</f>
        <v>#REF!</v>
      </c>
      <c r="U291" s="197"/>
      <c r="V291" s="258" t="e">
        <f>+#REF!-'P1'!R291</f>
        <v>#REF!</v>
      </c>
      <c r="W291"/>
      <c r="X291" s="159"/>
      <c r="Y291" s="159"/>
      <c r="Z291" s="159">
        <f>+Y291+X291</f>
        <v>0</v>
      </c>
      <c r="AA291" s="387"/>
    </row>
    <row r="292" spans="1:27" s="138" customFormat="1" ht="13.4" customHeight="1">
      <c r="A292" s="308"/>
      <c r="B292" s="281"/>
      <c r="C292" s="282"/>
      <c r="D292" s="280"/>
      <c r="E292" s="308"/>
      <c r="F292" s="352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220"/>
      <c r="S292" s="175"/>
      <c r="T292" s="145" t="e">
        <f ca="1">SUM(OFFSET(#REF!,0,0,1,VLOOKUP($T$1,#REF!,2,0)))-SUM(OFFSET($F292,0,0,1,VLOOKUP($T$1,#REF!,2,0)))</f>
        <v>#REF!</v>
      </c>
      <c r="U292" s="163"/>
      <c r="V292" s="243"/>
      <c r="W292"/>
      <c r="X292" s="145"/>
      <c r="Y292" s="145"/>
      <c r="Z292" s="145"/>
      <c r="AA292" s="377"/>
    </row>
    <row r="293" spans="1:27" s="139" customFormat="1">
      <c r="A293" s="291" t="s">
        <v>100</v>
      </c>
      <c r="B293" s="292" t="s">
        <v>204</v>
      </c>
      <c r="C293" s="422" t="s">
        <v>144</v>
      </c>
      <c r="D293" s="424" t="s">
        <v>58</v>
      </c>
      <c r="E293" s="293" t="s">
        <v>7</v>
      </c>
      <c r="F293" s="301">
        <v>0</v>
      </c>
      <c r="G293" s="212">
        <v>-11</v>
      </c>
      <c r="H293" s="212">
        <v>-1</v>
      </c>
      <c r="I293" s="212">
        <v>0</v>
      </c>
      <c r="J293" s="132">
        <v>0</v>
      </c>
      <c r="K293" s="132">
        <v>0</v>
      </c>
      <c r="L293" s="132">
        <v>0</v>
      </c>
      <c r="M293" s="132">
        <v>0</v>
      </c>
      <c r="N293" s="132">
        <v>0</v>
      </c>
      <c r="O293" s="132">
        <v>0</v>
      </c>
      <c r="P293" s="132">
        <v>0</v>
      </c>
      <c r="Q293" s="132">
        <v>0</v>
      </c>
      <c r="R293" s="10">
        <v>-12</v>
      </c>
      <c r="S293" s="181"/>
      <c r="T293" s="176" t="e">
        <f ca="1">SUM(OFFSET(#REF!,0,0,1,VLOOKUP($T$1,#REF!,2,0)))-SUM(OFFSET($F293,0,0,1,VLOOKUP($T$1,#REF!,2,0)))</f>
        <v>#REF!</v>
      </c>
      <c r="U293" s="179"/>
      <c r="V293" s="240" t="e">
        <f>+#REF!-'P1'!R293</f>
        <v>#REF!</v>
      </c>
      <c r="W293"/>
      <c r="X293" s="426" t="e">
        <f ca="1">+(OFFSET(#REF!,-1,VLOOKUP($T$1,#REF!,2,0)-1,1,1)-OFFSET('P1'!$F293,0,VLOOKUP($T$1,#REF!,2,0)-1,1,1))*OFFSET('P1'!$F294,0,VLOOKUP($T$1,#REF!,2,0)-1,1,1)</f>
        <v>#REF!</v>
      </c>
      <c r="Y293" s="426" t="e">
        <f ca="1">+OFFSET(#REF!,0,VLOOKUP($T$1,#REF!,2,0)-1,1,1)*(+OFFSET(#REF!,0,VLOOKUP($T$1,#REF!,2,0)-1,1,1)-OFFSET('P1'!$F294,0,VLOOKUP($T$1,#REF!,2,0)-1,1,1))</f>
        <v>#REF!</v>
      </c>
      <c r="Z293" s="428" t="e">
        <f ca="1">+Y293+X293</f>
        <v>#REF!</v>
      </c>
      <c r="AA293" s="429"/>
    </row>
    <row r="294" spans="1:27" s="139" customFormat="1" ht="13.4" customHeight="1">
      <c r="A294" s="295"/>
      <c r="B294" s="296" t="s">
        <v>204</v>
      </c>
      <c r="C294" s="423"/>
      <c r="D294" s="425"/>
      <c r="E294" s="297" t="s">
        <v>440</v>
      </c>
      <c r="F294" s="303">
        <v>0</v>
      </c>
      <c r="G294" s="214">
        <v>105.33000000000001</v>
      </c>
      <c r="H294" s="214">
        <v>99.31</v>
      </c>
      <c r="I294" s="214">
        <v>0</v>
      </c>
      <c r="J294" s="130">
        <v>0</v>
      </c>
      <c r="K294" s="130">
        <v>0</v>
      </c>
      <c r="L294" s="130">
        <v>0</v>
      </c>
      <c r="M294" s="130">
        <v>0</v>
      </c>
      <c r="N294" s="130">
        <v>0</v>
      </c>
      <c r="O294" s="130">
        <v>0</v>
      </c>
      <c r="P294" s="130">
        <v>0</v>
      </c>
      <c r="Q294" s="130">
        <v>0</v>
      </c>
      <c r="R294" s="9">
        <v>104.82833333333333</v>
      </c>
      <c r="S294" s="181"/>
      <c r="T294" s="178"/>
      <c r="U294" s="177"/>
      <c r="V294" s="241"/>
      <c r="W294"/>
      <c r="X294" s="427"/>
      <c r="Y294" s="427"/>
      <c r="Z294" s="427"/>
      <c r="AA294" s="430"/>
    </row>
    <row r="295" spans="1:27" s="139" customFormat="1" ht="13.4" customHeight="1">
      <c r="A295" s="295"/>
      <c r="B295" s="296" t="s">
        <v>204</v>
      </c>
      <c r="C295" s="423"/>
      <c r="D295" s="425"/>
      <c r="E295" s="297" t="s">
        <v>441</v>
      </c>
      <c r="F295" s="303">
        <v>0</v>
      </c>
      <c r="G295" s="214">
        <v>-1158.6300000000001</v>
      </c>
      <c r="H295" s="214">
        <v>-99.31</v>
      </c>
      <c r="I295" s="214">
        <v>0</v>
      </c>
      <c r="J295" s="130">
        <v>0</v>
      </c>
      <c r="K295" s="130">
        <v>0</v>
      </c>
      <c r="L295" s="130">
        <v>0</v>
      </c>
      <c r="M295" s="130">
        <v>0</v>
      </c>
      <c r="N295" s="130">
        <v>0</v>
      </c>
      <c r="O295" s="130">
        <v>0</v>
      </c>
      <c r="P295" s="130">
        <v>0</v>
      </c>
      <c r="Q295" s="130">
        <v>0</v>
      </c>
      <c r="R295" s="9">
        <v>-1257.94</v>
      </c>
      <c r="S295" s="181"/>
      <c r="T295" s="180" t="e">
        <f ca="1">SUM(OFFSET(#REF!,0,0,1,VLOOKUP($T$1,#REF!,2,0)))-SUM(OFFSET($F295,0,0,1,VLOOKUP($T$1,#REF!,2,0)))</f>
        <v>#REF!</v>
      </c>
      <c r="U295" s="179"/>
      <c r="V295" s="241" t="e">
        <f>+#REF!-'P1'!R295</f>
        <v>#REF!</v>
      </c>
      <c r="W295"/>
      <c r="X295" s="427"/>
      <c r="Y295" s="427"/>
      <c r="Z295" s="427"/>
      <c r="AA295" s="430"/>
    </row>
    <row r="296" spans="1:27">
      <c r="A296" s="291"/>
      <c r="B296" s="292" t="s">
        <v>339</v>
      </c>
      <c r="C296" s="422" t="s">
        <v>145</v>
      </c>
      <c r="D296" s="424" t="s">
        <v>141</v>
      </c>
      <c r="E296" s="293" t="s">
        <v>7</v>
      </c>
      <c r="F296" s="301">
        <v>164</v>
      </c>
      <c r="G296" s="212">
        <v>61</v>
      </c>
      <c r="H296" s="212">
        <v>40</v>
      </c>
      <c r="I296" s="212">
        <v>125.27310068759279</v>
      </c>
      <c r="J296" s="132">
        <v>151.1808387515608</v>
      </c>
      <c r="K296" s="132">
        <v>91.527406129140303</v>
      </c>
      <c r="L296" s="132">
        <v>113.32226903125598</v>
      </c>
      <c r="M296" s="132">
        <v>131.70870386157253</v>
      </c>
      <c r="N296" s="132">
        <v>107.70107890884191</v>
      </c>
      <c r="O296" s="132">
        <v>159.52779080575175</v>
      </c>
      <c r="P296" s="132">
        <v>185.40966379168884</v>
      </c>
      <c r="Q296" s="132">
        <v>97.455427547481136</v>
      </c>
      <c r="R296" s="10">
        <v>1428.1062795148862</v>
      </c>
      <c r="T296" s="176" t="e">
        <f ca="1">SUM(OFFSET(#REF!,0,0,1,VLOOKUP($T$1,#REF!,2,0)))-SUM(OFFSET($F296,0,0,1,VLOOKUP($T$1,#REF!,2,0)))</f>
        <v>#REF!</v>
      </c>
      <c r="U296" s="179"/>
      <c r="V296" s="240" t="e">
        <f>+#REF!-'P1'!R296</f>
        <v>#REF!</v>
      </c>
      <c r="X296" s="426" t="e">
        <f ca="1">+(OFFSET(#REF!,-1,VLOOKUP($T$1,#REF!,2,0)-1,1,1)-OFFSET('P1'!$F296,0,VLOOKUP($T$1,#REF!,2,0)-1,1,1))*OFFSET('P1'!$F297,0,VLOOKUP($T$1,#REF!,2,0)-1,1,1)</f>
        <v>#REF!</v>
      </c>
      <c r="Y296" s="426" t="e">
        <f ca="1">+OFFSET(#REF!,0,VLOOKUP($T$1,#REF!,2,0)-1,1,1)*(+OFFSET(#REF!,0,VLOOKUP($T$1,#REF!,2,0)-1,1,1)-OFFSET('P1'!$F297,0,VLOOKUP($T$1,#REF!,2,0)-1,1,1))</f>
        <v>#REF!</v>
      </c>
      <c r="Z296" s="428" t="e">
        <f ca="1">+Y296+X296</f>
        <v>#REF!</v>
      </c>
      <c r="AA296" s="429"/>
    </row>
    <row r="297" spans="1:27" ht="13.4" customHeight="1">
      <c r="A297" s="295"/>
      <c r="B297" s="296" t="s">
        <v>339</v>
      </c>
      <c r="C297" s="423"/>
      <c r="D297" s="425"/>
      <c r="E297" s="297" t="s">
        <v>440</v>
      </c>
      <c r="F297" s="303">
        <v>128.81567073170731</v>
      </c>
      <c r="G297" s="214">
        <v>129.08081967213116</v>
      </c>
      <c r="H297" s="214">
        <v>132.32750000000001</v>
      </c>
      <c r="I297" s="214">
        <v>120.35247511697131</v>
      </c>
      <c r="J297" s="130">
        <v>120.35247511697131</v>
      </c>
      <c r="K297" s="130">
        <v>120.35247511697131</v>
      </c>
      <c r="L297" s="130">
        <v>120.35247511697131</v>
      </c>
      <c r="M297" s="130">
        <v>120.35247511697131</v>
      </c>
      <c r="N297" s="130">
        <v>120.35247511697131</v>
      </c>
      <c r="O297" s="130">
        <v>120.35247511697131</v>
      </c>
      <c r="P297" s="130">
        <v>120.35247511697132</v>
      </c>
      <c r="Q297" s="130">
        <v>120.35247511697131</v>
      </c>
      <c r="R297" s="9">
        <v>122.03259803808726</v>
      </c>
      <c r="T297" s="178"/>
      <c r="U297" s="177"/>
      <c r="V297" s="241"/>
      <c r="X297" s="427"/>
      <c r="Y297" s="427"/>
      <c r="Z297" s="427"/>
      <c r="AA297" s="430"/>
    </row>
    <row r="298" spans="1:27" ht="13.4" customHeight="1">
      <c r="A298" s="295"/>
      <c r="B298" s="296" t="s">
        <v>339</v>
      </c>
      <c r="C298" s="423"/>
      <c r="D298" s="425"/>
      <c r="E298" s="297" t="s">
        <v>441</v>
      </c>
      <c r="F298" s="303">
        <v>21125.77</v>
      </c>
      <c r="G298" s="214">
        <v>7873.93</v>
      </c>
      <c r="H298" s="214">
        <v>5293.1</v>
      </c>
      <c r="I298" s="214">
        <v>15076.927733329352</v>
      </c>
      <c r="J298" s="130">
        <v>18194.988134010073</v>
      </c>
      <c r="K298" s="130">
        <v>11015.549868678285</v>
      </c>
      <c r="L298" s="130">
        <v>13638.615563782963</v>
      </c>
      <c r="M298" s="130">
        <v>15851.468504188451</v>
      </c>
      <c r="N298" s="130">
        <v>12962.091419447359</v>
      </c>
      <c r="O298" s="130">
        <v>19199.564473414641</v>
      </c>
      <c r="P298" s="130">
        <v>22314.511947935251</v>
      </c>
      <c r="Q298" s="130">
        <v>11729.001918922024</v>
      </c>
      <c r="R298" s="9">
        <v>174275.5195637084</v>
      </c>
      <c r="T298" s="180" t="e">
        <f ca="1">SUM(OFFSET(#REF!,0,0,1,VLOOKUP($T$1,#REF!,2,0)))-SUM(OFFSET($F298,0,0,1,VLOOKUP($T$1,#REF!,2,0)))</f>
        <v>#REF!</v>
      </c>
      <c r="U298" s="179"/>
      <c r="V298" s="241" t="e">
        <f>+#REF!-'P1'!R298</f>
        <v>#REF!</v>
      </c>
      <c r="X298" s="427"/>
      <c r="Y298" s="427"/>
      <c r="Z298" s="427"/>
      <c r="AA298" s="430"/>
    </row>
    <row r="299" spans="1:27">
      <c r="A299" s="291"/>
      <c r="B299" s="292" t="s">
        <v>340</v>
      </c>
      <c r="C299" s="422" t="s">
        <v>219</v>
      </c>
      <c r="D299" s="424" t="s">
        <v>58</v>
      </c>
      <c r="E299" s="293" t="s">
        <v>7</v>
      </c>
      <c r="F299" s="301">
        <v>257</v>
      </c>
      <c r="G299" s="212">
        <v>96</v>
      </c>
      <c r="H299" s="212">
        <v>107</v>
      </c>
      <c r="I299" s="212">
        <v>154.18227776934498</v>
      </c>
      <c r="J299" s="132">
        <v>186.06872461730561</v>
      </c>
      <c r="K299" s="132">
        <v>112.64911523586498</v>
      </c>
      <c r="L299" s="132">
        <v>139.47356188462274</v>
      </c>
      <c r="M299" s="132">
        <v>162.10302013732004</v>
      </c>
      <c r="N299" s="132">
        <v>132.55517404165158</v>
      </c>
      <c r="O299" s="132">
        <v>196.34189637630985</v>
      </c>
      <c r="P299" s="132">
        <v>228.19650928207861</v>
      </c>
      <c r="Q299" s="132">
        <v>119.94514159689986</v>
      </c>
      <c r="R299" s="10">
        <v>1891.5154209413984</v>
      </c>
      <c r="T299" s="176" t="e">
        <f ca="1">SUM(OFFSET(#REF!,0,0,1,VLOOKUP($T$1,#REF!,2,0)))-SUM(OFFSET($F299,0,0,1,VLOOKUP($T$1,#REF!,2,0)))</f>
        <v>#REF!</v>
      </c>
      <c r="U299" s="179"/>
      <c r="V299" s="240" t="e">
        <f>+#REF!-'P1'!R299</f>
        <v>#REF!</v>
      </c>
      <c r="X299" s="426" t="e">
        <f ca="1">+(OFFSET(#REF!,-1,VLOOKUP($T$1,#REF!,2,0)-1,1,1)-OFFSET('P1'!$F299,0,VLOOKUP($T$1,#REF!,2,0)-1,1,1))*OFFSET('P1'!$F300,0,VLOOKUP($T$1,#REF!,2,0)-1,1,1)</f>
        <v>#REF!</v>
      </c>
      <c r="Y299" s="426" t="e">
        <f ca="1">+OFFSET(#REF!,0,VLOOKUP($T$1,#REF!,2,0)-1,1,1)*(+OFFSET(#REF!,0,VLOOKUP($T$1,#REF!,2,0)-1,1,1)-OFFSET('P1'!$F300,0,VLOOKUP($T$1,#REF!,2,0)-1,1,1))</f>
        <v>#REF!</v>
      </c>
      <c r="Z299" s="428" t="e">
        <f ca="1">+Y299+X299</f>
        <v>#REF!</v>
      </c>
      <c r="AA299" s="429"/>
    </row>
    <row r="300" spans="1:27" ht="13.4" customHeight="1">
      <c r="A300" s="295"/>
      <c r="B300" s="296" t="s">
        <v>340</v>
      </c>
      <c r="C300" s="423"/>
      <c r="D300" s="425"/>
      <c r="E300" s="297" t="s">
        <v>440</v>
      </c>
      <c r="F300" s="303">
        <v>134.4526459143969</v>
      </c>
      <c r="G300" s="214">
        <v>133.62752604166667</v>
      </c>
      <c r="H300" s="214">
        <v>126.68539719626168</v>
      </c>
      <c r="I300" s="214">
        <v>132.47799009264696</v>
      </c>
      <c r="J300" s="130">
        <v>132.47799009264696</v>
      </c>
      <c r="K300" s="130">
        <v>132.47799009264699</v>
      </c>
      <c r="L300" s="130">
        <v>132.47799009264699</v>
      </c>
      <c r="M300" s="130">
        <v>132.47799009264696</v>
      </c>
      <c r="N300" s="130">
        <v>132.47799009264699</v>
      </c>
      <c r="O300" s="130">
        <v>132.47799009264696</v>
      </c>
      <c r="P300" s="130">
        <v>132.47799009264696</v>
      </c>
      <c r="Q300" s="130">
        <v>132.47799009264699</v>
      </c>
      <c r="R300" s="9">
        <v>132.47695100906571</v>
      </c>
      <c r="T300" s="178"/>
      <c r="U300" s="177"/>
      <c r="V300" s="241"/>
      <c r="X300" s="427"/>
      <c r="Y300" s="427"/>
      <c r="Z300" s="427"/>
      <c r="AA300" s="430"/>
    </row>
    <row r="301" spans="1:27" ht="13.4" customHeight="1">
      <c r="A301" s="295"/>
      <c r="B301" s="296" t="s">
        <v>340</v>
      </c>
      <c r="C301" s="423"/>
      <c r="D301" s="425"/>
      <c r="E301" s="297" t="s">
        <v>441</v>
      </c>
      <c r="F301" s="303">
        <v>34554.33</v>
      </c>
      <c r="G301" s="214">
        <v>12828.2425</v>
      </c>
      <c r="H301" s="214">
        <v>13555.3375</v>
      </c>
      <c r="I301" s="214">
        <v>20425.758266789027</v>
      </c>
      <c r="J301" s="130">
        <v>24650.010656402868</v>
      </c>
      <c r="K301" s="130">
        <v>14923.528372162369</v>
      </c>
      <c r="L301" s="130">
        <v>18477.177149537238</v>
      </c>
      <c r="M301" s="130">
        <v>21475.082295740038</v>
      </c>
      <c r="N301" s="130">
        <v>17560.643033419015</v>
      </c>
      <c r="O301" s="130">
        <v>26010.979802912294</v>
      </c>
      <c r="P301" s="130">
        <v>30231.014895847831</v>
      </c>
      <c r="Q301" s="130">
        <v>15890.091280135239</v>
      </c>
      <c r="R301" s="9">
        <v>250582.19575294593</v>
      </c>
      <c r="T301" s="180" t="e">
        <f ca="1">SUM(OFFSET(#REF!,0,0,1,VLOOKUP($T$1,#REF!,2,0)))-SUM(OFFSET($F301,0,0,1,VLOOKUP($T$1,#REF!,2,0)))</f>
        <v>#REF!</v>
      </c>
      <c r="U301" s="179"/>
      <c r="V301" s="241" t="e">
        <f>+#REF!-'P1'!R301</f>
        <v>#REF!</v>
      </c>
      <c r="X301" s="427"/>
      <c r="Y301" s="427"/>
      <c r="Z301" s="427"/>
      <c r="AA301" s="430"/>
    </row>
    <row r="302" spans="1:27">
      <c r="A302" s="291"/>
      <c r="B302" s="292" t="s">
        <v>135</v>
      </c>
      <c r="C302" s="422" t="s">
        <v>146</v>
      </c>
      <c r="D302" s="424" t="s">
        <v>142</v>
      </c>
      <c r="E302" s="293" t="s">
        <v>7</v>
      </c>
      <c r="F302" s="301">
        <v>87</v>
      </c>
      <c r="G302" s="212">
        <v>59</v>
      </c>
      <c r="H302" s="212">
        <v>93</v>
      </c>
      <c r="I302" s="212">
        <v>96.363923605840597</v>
      </c>
      <c r="J302" s="226">
        <v>116.29295288581601</v>
      </c>
      <c r="K302" s="226">
        <v>70.405697022415609</v>
      </c>
      <c r="L302" s="226">
        <v>87.170976177889216</v>
      </c>
      <c r="M302" s="226">
        <v>101.31438758582503</v>
      </c>
      <c r="N302" s="226">
        <v>82.846983776032232</v>
      </c>
      <c r="O302" s="226">
        <v>122.71368523519364</v>
      </c>
      <c r="P302" s="226">
        <v>142.62281830129911</v>
      </c>
      <c r="Q302" s="226">
        <v>74.965713498062414</v>
      </c>
      <c r="R302" s="227">
        <v>1133.6971380883738</v>
      </c>
      <c r="T302" s="176" t="e">
        <f ca="1">SUM(OFFSET(#REF!,0,0,1,VLOOKUP($T$1,#REF!,2,0)))-SUM(OFFSET($F302,0,0,1,VLOOKUP($T$1,#REF!,2,0)))</f>
        <v>#REF!</v>
      </c>
      <c r="U302" s="179"/>
      <c r="V302" s="240" t="e">
        <f>+#REF!-'P1'!R302</f>
        <v>#REF!</v>
      </c>
      <c r="X302" s="426" t="e">
        <f ca="1">+(OFFSET(#REF!,-1,VLOOKUP($T$1,#REF!,2,0)-1,1,1)-OFFSET('P1'!$F302,0,VLOOKUP($T$1,#REF!,2,0)-1,1,1))*OFFSET('P1'!$F303,0,VLOOKUP($T$1,#REF!,2,0)-1,1,1)</f>
        <v>#REF!</v>
      </c>
      <c r="Y302" s="426" t="e">
        <f ca="1">+OFFSET(#REF!,0,VLOOKUP($T$1,#REF!,2,0)-1,1,1)*(+OFFSET(#REF!,0,VLOOKUP($T$1,#REF!,2,0)-1,1,1)-OFFSET('P1'!$F303,0,VLOOKUP($T$1,#REF!,2,0)-1,1,1))</f>
        <v>#REF!</v>
      </c>
      <c r="Z302" s="428" t="e">
        <f ca="1">+Y302+X302</f>
        <v>#REF!</v>
      </c>
      <c r="AA302" s="429"/>
    </row>
    <row r="303" spans="1:27" ht="13.4" customHeight="1">
      <c r="A303" s="295"/>
      <c r="B303" s="296" t="s">
        <v>135</v>
      </c>
      <c r="C303" s="423"/>
      <c r="D303" s="425"/>
      <c r="E303" s="297" t="s">
        <v>440</v>
      </c>
      <c r="F303" s="303">
        <v>238.84908045977011</v>
      </c>
      <c r="G303" s="214">
        <v>221.59169491525421</v>
      </c>
      <c r="H303" s="214">
        <v>235.05193548387098</v>
      </c>
      <c r="I303" s="214">
        <v>228.28365638888459</v>
      </c>
      <c r="J303" s="228">
        <v>228.28365638888457</v>
      </c>
      <c r="K303" s="228">
        <v>228.28365638888459</v>
      </c>
      <c r="L303" s="228">
        <v>228.28365638888457</v>
      </c>
      <c r="M303" s="228">
        <v>228.28365638888454</v>
      </c>
      <c r="N303" s="228">
        <v>228.28365638888459</v>
      </c>
      <c r="O303" s="228">
        <v>228.28365638888459</v>
      </c>
      <c r="P303" s="228">
        <v>228.28365638888459</v>
      </c>
      <c r="Q303" s="228">
        <v>228.28365638888459</v>
      </c>
      <c r="R303" s="229">
        <v>229.30140273779233</v>
      </c>
      <c r="T303" s="178"/>
      <c r="U303" s="177"/>
      <c r="V303" s="241"/>
      <c r="X303" s="427"/>
      <c r="Y303" s="427"/>
      <c r="Z303" s="427"/>
      <c r="AA303" s="430"/>
    </row>
    <row r="304" spans="1:27" ht="13.4" customHeight="1">
      <c r="A304" s="295"/>
      <c r="B304" s="296" t="s">
        <v>135</v>
      </c>
      <c r="C304" s="423"/>
      <c r="D304" s="425"/>
      <c r="E304" s="297" t="s">
        <v>441</v>
      </c>
      <c r="F304" s="303">
        <v>20779.87</v>
      </c>
      <c r="G304" s="214">
        <v>13073.909999999998</v>
      </c>
      <c r="H304" s="214">
        <v>21859.83</v>
      </c>
      <c r="I304" s="214">
        <v>21998.30882472044</v>
      </c>
      <c r="J304" s="228">
        <v>26547.780497034364</v>
      </c>
      <c r="K304" s="228">
        <v>16072.469946885039</v>
      </c>
      <c r="L304" s="228">
        <v>19899.709172876905</v>
      </c>
      <c r="M304" s="228">
        <v>23128.418842892752</v>
      </c>
      <c r="N304" s="228">
        <v>18912.612377183239</v>
      </c>
      <c r="O304" s="228">
        <v>28013.528754444684</v>
      </c>
      <c r="P304" s="228">
        <v>32558.458446308086</v>
      </c>
      <c r="Q304" s="228">
        <v>17113.447181139247</v>
      </c>
      <c r="R304" s="229">
        <v>259958.34404348477</v>
      </c>
      <c r="T304" s="180" t="e">
        <f ca="1">SUM(OFFSET(#REF!,0,0,1,VLOOKUP($T$1,#REF!,2,0)))-SUM(OFFSET($F304,0,0,1,VLOOKUP($T$1,#REF!,2,0)))</f>
        <v>#REF!</v>
      </c>
      <c r="U304" s="179"/>
      <c r="V304" s="241" t="e">
        <f>+#REF!-'P1'!R304</f>
        <v>#REF!</v>
      </c>
      <c r="X304" s="427"/>
      <c r="Y304" s="427"/>
      <c r="Z304" s="427"/>
      <c r="AA304" s="430"/>
    </row>
    <row r="305" spans="1:27" s="138" customFormat="1">
      <c r="A305" s="291"/>
      <c r="B305" s="292" t="s">
        <v>138</v>
      </c>
      <c r="C305" s="422" t="s">
        <v>147</v>
      </c>
      <c r="D305" s="424" t="s">
        <v>142</v>
      </c>
      <c r="E305" s="293" t="s">
        <v>7</v>
      </c>
      <c r="F305" s="301">
        <v>667</v>
      </c>
      <c r="G305" s="212">
        <v>533</v>
      </c>
      <c r="H305" s="212">
        <v>695</v>
      </c>
      <c r="I305" s="212">
        <v>549.27436455329155</v>
      </c>
      <c r="J305" s="226">
        <v>662.86983144915132</v>
      </c>
      <c r="K305" s="226">
        <v>401.31247302776904</v>
      </c>
      <c r="L305" s="226">
        <v>496.8745642139686</v>
      </c>
      <c r="M305" s="226">
        <v>577.49200923920273</v>
      </c>
      <c r="N305" s="226">
        <v>455.65841076817736</v>
      </c>
      <c r="O305" s="226">
        <v>674.92526879356512</v>
      </c>
      <c r="P305" s="226">
        <v>812.95006431740501</v>
      </c>
      <c r="Q305" s="226">
        <v>427.30456693895582</v>
      </c>
      <c r="R305" s="227">
        <v>6953.6615533014865</v>
      </c>
      <c r="S305" s="175"/>
      <c r="T305" s="176" t="e">
        <f ca="1">SUM(OFFSET(#REF!,0,0,1,VLOOKUP($T$1,#REF!,2,0)))-SUM(OFFSET($F305,0,0,1,VLOOKUP($T$1,#REF!,2,0)))</f>
        <v>#REF!</v>
      </c>
      <c r="U305" s="179"/>
      <c r="V305" s="240" t="e">
        <f>+#REF!-'P1'!R305</f>
        <v>#REF!</v>
      </c>
      <c r="W305"/>
      <c r="X305" s="426" t="e">
        <f ca="1">+(OFFSET(#REF!,-1,VLOOKUP($T$1,#REF!,2,0)-1,1,1)-OFFSET('P1'!$F305,0,VLOOKUP($T$1,#REF!,2,0)-1,1,1))*OFFSET('P1'!$F306,0,VLOOKUP($T$1,#REF!,2,0)-1,1,1)</f>
        <v>#REF!</v>
      </c>
      <c r="Y305" s="426" t="e">
        <f ca="1">+OFFSET(#REF!,0,VLOOKUP($T$1,#REF!,2,0)-1,1,1)*(+OFFSET(#REF!,0,VLOOKUP($T$1,#REF!,2,0)-1,1,1)-OFFSET('P1'!$F306,0,VLOOKUP($T$1,#REF!,2,0)-1,1,1))</f>
        <v>#REF!</v>
      </c>
      <c r="Z305" s="428" t="e">
        <f ca="1">+Y305+X305</f>
        <v>#REF!</v>
      </c>
      <c r="AA305" s="429"/>
    </row>
    <row r="306" spans="1:27" s="138" customFormat="1" ht="13.4" customHeight="1">
      <c r="A306" s="295"/>
      <c r="B306" s="296" t="s">
        <v>138</v>
      </c>
      <c r="C306" s="423"/>
      <c r="D306" s="425"/>
      <c r="E306" s="297" t="s">
        <v>440</v>
      </c>
      <c r="F306" s="303">
        <v>193.87092953523239</v>
      </c>
      <c r="G306" s="214">
        <v>191.85559099437151</v>
      </c>
      <c r="H306" s="214">
        <v>187.76682014388493</v>
      </c>
      <c r="I306" s="214">
        <v>186.04940829892723</v>
      </c>
      <c r="J306" s="228">
        <v>186.04940829892726</v>
      </c>
      <c r="K306" s="228">
        <v>186.04940829892723</v>
      </c>
      <c r="L306" s="228">
        <v>186.04940829892726</v>
      </c>
      <c r="M306" s="228">
        <v>186.04940829892723</v>
      </c>
      <c r="N306" s="228">
        <v>186.04940829892726</v>
      </c>
      <c r="O306" s="228">
        <v>186.04940829892723</v>
      </c>
      <c r="P306" s="228">
        <v>186.04940829892729</v>
      </c>
      <c r="Q306" s="228">
        <v>186.04940829892726</v>
      </c>
      <c r="R306" s="229">
        <v>187.41635018999759</v>
      </c>
      <c r="S306" s="175"/>
      <c r="T306" s="178"/>
      <c r="U306" s="177"/>
      <c r="V306" s="241"/>
      <c r="W306"/>
      <c r="X306" s="427"/>
      <c r="Y306" s="427"/>
      <c r="Z306" s="427"/>
      <c r="AA306" s="430"/>
    </row>
    <row r="307" spans="1:27" s="138" customFormat="1" ht="13.4" customHeight="1">
      <c r="A307" s="295"/>
      <c r="B307" s="296" t="s">
        <v>138</v>
      </c>
      <c r="C307" s="423"/>
      <c r="D307" s="425"/>
      <c r="E307" s="297" t="s">
        <v>441</v>
      </c>
      <c r="F307" s="303">
        <v>129311.91</v>
      </c>
      <c r="G307" s="214">
        <v>102259.03000000001</v>
      </c>
      <c r="H307" s="214">
        <v>130497.94000000002</v>
      </c>
      <c r="I307" s="214">
        <v>102192.17051890914</v>
      </c>
      <c r="J307" s="228">
        <v>123326.53992032424</v>
      </c>
      <c r="K307" s="228">
        <v>74663.948149795629</v>
      </c>
      <c r="L307" s="228">
        <v>92443.218670796196</v>
      </c>
      <c r="M307" s="228">
        <v>107442.04661631229</v>
      </c>
      <c r="N307" s="228">
        <v>84774.977709848943</v>
      </c>
      <c r="O307" s="228">
        <v>125569.44690503721</v>
      </c>
      <c r="P307" s="228">
        <v>151248.87844282808</v>
      </c>
      <c r="Q307" s="228">
        <v>79499.761842422085</v>
      </c>
      <c r="R307" s="229">
        <v>1303229.8687762739</v>
      </c>
      <c r="S307" s="175"/>
      <c r="T307" s="180" t="e">
        <f ca="1">SUM(OFFSET(#REF!,0,0,1,VLOOKUP($T$1,#REF!,2,0)))-SUM(OFFSET($F307,0,0,1,VLOOKUP($T$1,#REF!,2,0)))</f>
        <v>#REF!</v>
      </c>
      <c r="U307" s="179"/>
      <c r="V307" s="241" t="e">
        <f>+#REF!-'P1'!R307</f>
        <v>#REF!</v>
      </c>
      <c r="W307"/>
      <c r="X307" s="427"/>
      <c r="Y307" s="427"/>
      <c r="Z307" s="427"/>
      <c r="AA307" s="430"/>
    </row>
    <row r="308" spans="1:27">
      <c r="A308" s="291"/>
      <c r="B308" s="292" t="s">
        <v>337</v>
      </c>
      <c r="C308" s="422" t="s">
        <v>148</v>
      </c>
      <c r="D308" s="424" t="s">
        <v>143</v>
      </c>
      <c r="E308" s="293" t="s">
        <v>7</v>
      </c>
      <c r="F308" s="301">
        <v>0</v>
      </c>
      <c r="G308" s="212">
        <v>-7</v>
      </c>
      <c r="H308" s="212">
        <v>-5</v>
      </c>
      <c r="I308" s="212">
        <v>345.75375789775615</v>
      </c>
      <c r="J308" s="132">
        <v>117.92105422621745</v>
      </c>
      <c r="K308" s="132">
        <v>129.05364264208782</v>
      </c>
      <c r="L308" s="132">
        <v>199.44719349501054</v>
      </c>
      <c r="M308" s="132">
        <v>223.90479656467332</v>
      </c>
      <c r="N308" s="132">
        <v>53.850539454420954</v>
      </c>
      <c r="O308" s="132">
        <v>35.096113977265382</v>
      </c>
      <c r="P308" s="132">
        <v>-3.7081932758337777</v>
      </c>
      <c r="Q308" s="132">
        <v>0</v>
      </c>
      <c r="R308" s="10">
        <v>1089.3189049815978</v>
      </c>
      <c r="T308" s="176" t="e">
        <f ca="1">SUM(OFFSET(#REF!,0,0,1,VLOOKUP($T$1,#REF!,2,0)))-SUM(OFFSET($F308,0,0,1,VLOOKUP($T$1,#REF!,2,0)))</f>
        <v>#REF!</v>
      </c>
      <c r="U308" s="179"/>
      <c r="V308" s="240" t="e">
        <f>+#REF!-'P1'!R308</f>
        <v>#REF!</v>
      </c>
      <c r="X308" s="426" t="e">
        <f ca="1">+(OFFSET(#REF!,-1,VLOOKUP($T$1,#REF!,2,0)-1,1,1)-OFFSET('P1'!$F308,0,VLOOKUP($T$1,#REF!,2,0)-1,1,1))*OFFSET('P1'!$F309,0,VLOOKUP($T$1,#REF!,2,0)-1,1,1)</f>
        <v>#REF!</v>
      </c>
      <c r="Y308" s="426" t="e">
        <f ca="1">+OFFSET(#REF!,0,VLOOKUP($T$1,#REF!,2,0)-1,1,1)*(+OFFSET(#REF!,0,VLOOKUP($T$1,#REF!,2,0)-1,1,1)-OFFSET('P1'!$F309,0,VLOOKUP($T$1,#REF!,2,0)-1,1,1))</f>
        <v>#REF!</v>
      </c>
      <c r="Z308" s="428" t="e">
        <f ca="1">+Y308+X308</f>
        <v>#REF!</v>
      </c>
      <c r="AA308" s="429"/>
    </row>
    <row r="309" spans="1:27" ht="13.4" customHeight="1">
      <c r="A309" s="295"/>
      <c r="B309" s="296" t="s">
        <v>337</v>
      </c>
      <c r="C309" s="423"/>
      <c r="D309" s="425"/>
      <c r="E309" s="297" t="s">
        <v>440</v>
      </c>
      <c r="F309" s="303">
        <v>0</v>
      </c>
      <c r="G309" s="214">
        <v>99.311428571428564</v>
      </c>
      <c r="H309" s="214">
        <v>99.31</v>
      </c>
      <c r="I309" s="214">
        <v>162.00670234906258</v>
      </c>
      <c r="J309" s="130">
        <v>162.00670234906261</v>
      </c>
      <c r="K309" s="130">
        <v>162.00670234906264</v>
      </c>
      <c r="L309" s="130">
        <v>162.00670234906261</v>
      </c>
      <c r="M309" s="130">
        <v>162.00670234906264</v>
      </c>
      <c r="N309" s="130">
        <v>162.00670234906264</v>
      </c>
      <c r="O309" s="130">
        <v>162.00670234906261</v>
      </c>
      <c r="P309" s="130">
        <v>162.00670234906261</v>
      </c>
      <c r="Q309" s="130">
        <v>0</v>
      </c>
      <c r="R309" s="9">
        <v>162.69736366481519</v>
      </c>
      <c r="T309" s="178"/>
      <c r="U309" s="177"/>
      <c r="V309" s="241"/>
      <c r="X309" s="427"/>
      <c r="Y309" s="427"/>
      <c r="Z309" s="427"/>
      <c r="AA309" s="430"/>
    </row>
    <row r="310" spans="1:27" ht="13.4" customHeight="1">
      <c r="A310" s="295"/>
      <c r="B310" s="296" t="s">
        <v>337</v>
      </c>
      <c r="C310" s="423"/>
      <c r="D310" s="425"/>
      <c r="E310" s="297" t="s">
        <v>441</v>
      </c>
      <c r="F310" s="303">
        <v>0</v>
      </c>
      <c r="G310" s="214">
        <v>-695.18</v>
      </c>
      <c r="H310" s="214">
        <v>-496.55</v>
      </c>
      <c r="I310" s="214">
        <v>56014.426141811629</v>
      </c>
      <c r="J310" s="130">
        <v>19104.001132714482</v>
      </c>
      <c r="K310" s="130">
        <v>20907.555070579019</v>
      </c>
      <c r="L310" s="130">
        <v>32311.782110902066</v>
      </c>
      <c r="M310" s="130">
        <v>36274.077731580452</v>
      </c>
      <c r="N310" s="130">
        <v>8724.1483167288297</v>
      </c>
      <c r="O310" s="130">
        <v>5685.8056907236087</v>
      </c>
      <c r="P310" s="130">
        <v>-600.75216429079819</v>
      </c>
      <c r="Q310" s="130">
        <v>0</v>
      </c>
      <c r="R310" s="9">
        <v>177229.31403074929</v>
      </c>
      <c r="T310" s="180" t="e">
        <f ca="1">SUM(OFFSET(#REF!,0,0,1,VLOOKUP($T$1,#REF!,2,0)))-SUM(OFFSET($F310,0,0,1,VLOOKUP($T$1,#REF!,2,0)))</f>
        <v>#REF!</v>
      </c>
      <c r="U310" s="179"/>
      <c r="V310" s="241" t="e">
        <f>+#REF!-'P1'!R310</f>
        <v>#REF!</v>
      </c>
      <c r="X310" s="427"/>
      <c r="Y310" s="427"/>
      <c r="Z310" s="427"/>
      <c r="AA310" s="430"/>
    </row>
    <row r="311" spans="1:27" ht="13.4" customHeight="1">
      <c r="A311" s="291"/>
      <c r="B311" s="292" t="s">
        <v>633</v>
      </c>
      <c r="C311" s="422" t="s">
        <v>632</v>
      </c>
      <c r="D311" s="424"/>
      <c r="E311" s="293" t="s">
        <v>7</v>
      </c>
      <c r="F311" s="301">
        <v>0</v>
      </c>
      <c r="G311" s="212">
        <v>0</v>
      </c>
      <c r="H311" s="212">
        <v>0</v>
      </c>
      <c r="I311" s="212">
        <v>0</v>
      </c>
      <c r="J311" s="132">
        <v>0</v>
      </c>
      <c r="K311" s="132">
        <v>0</v>
      </c>
      <c r="L311" s="132">
        <v>0</v>
      </c>
      <c r="M311" s="132">
        <v>0</v>
      </c>
      <c r="N311" s="132">
        <v>0</v>
      </c>
      <c r="O311" s="132">
        <v>0</v>
      </c>
      <c r="P311" s="132">
        <v>0</v>
      </c>
      <c r="Q311" s="132">
        <v>0</v>
      </c>
      <c r="R311" s="10">
        <v>0</v>
      </c>
      <c r="T311" s="176" t="e">
        <f ca="1">SUM(OFFSET(#REF!,0,0,1,VLOOKUP($T$1,#REF!,2,0)))-SUM(OFFSET($F311,0,0,1,VLOOKUP($T$1,#REF!,2,0)))</f>
        <v>#REF!</v>
      </c>
      <c r="U311" s="179"/>
      <c r="V311" s="240" t="e">
        <f>+#REF!-'P1'!R311</f>
        <v>#REF!</v>
      </c>
      <c r="X311" s="426" t="e">
        <f ca="1">OFFSET(#REF!,0,VLOOKUP($T$1,#REF!,2,0)-1,1,1)*T311</f>
        <v>#REF!</v>
      </c>
      <c r="Y311" s="426" t="e">
        <f ca="1">+OFFSET('P1'!$F311,0,VLOOKUP($T$1,#REF!,2,0)-1,1,1)*(+OFFSET(#REF!,0,VLOOKUP($T$1,#REF!,2,0)-1,1,1)-OFFSET('P1'!$F312,0,VLOOKUP($T$1,#REF!,2,0)-1,1,1))</f>
        <v>#REF!</v>
      </c>
      <c r="Z311" s="428" t="e">
        <f ca="1">+Y311+X311</f>
        <v>#REF!</v>
      </c>
      <c r="AA311" s="429"/>
    </row>
    <row r="312" spans="1:27" ht="13.4" customHeight="1">
      <c r="A312" s="295"/>
      <c r="B312" s="296" t="s">
        <v>633</v>
      </c>
      <c r="C312" s="423"/>
      <c r="D312" s="425"/>
      <c r="E312" s="297" t="s">
        <v>440</v>
      </c>
      <c r="F312" s="303">
        <v>0</v>
      </c>
      <c r="G312" s="214">
        <v>0</v>
      </c>
      <c r="H312" s="214">
        <v>0</v>
      </c>
      <c r="I312" s="214">
        <v>0</v>
      </c>
      <c r="J312" s="130">
        <v>0</v>
      </c>
      <c r="K312" s="130">
        <v>0</v>
      </c>
      <c r="L312" s="130">
        <v>0</v>
      </c>
      <c r="M312" s="130">
        <v>0</v>
      </c>
      <c r="N312" s="130">
        <v>0</v>
      </c>
      <c r="O312" s="130">
        <v>0</v>
      </c>
      <c r="P312" s="130">
        <v>0</v>
      </c>
      <c r="Q312" s="130">
        <v>0</v>
      </c>
      <c r="R312" s="9">
        <v>0</v>
      </c>
      <c r="T312" s="178"/>
      <c r="U312" s="177"/>
      <c r="V312" s="241"/>
      <c r="X312" s="427"/>
      <c r="Y312" s="427"/>
      <c r="Z312" s="427"/>
      <c r="AA312" s="430"/>
    </row>
    <row r="313" spans="1:27" ht="13.4" customHeight="1">
      <c r="A313" s="295"/>
      <c r="B313" s="296" t="s">
        <v>633</v>
      </c>
      <c r="C313" s="423"/>
      <c r="D313" s="425"/>
      <c r="E313" s="297" t="s">
        <v>441</v>
      </c>
      <c r="F313" s="303">
        <v>0</v>
      </c>
      <c r="G313" s="214">
        <v>0</v>
      </c>
      <c r="H313" s="214">
        <v>0</v>
      </c>
      <c r="I313" s="214">
        <v>0</v>
      </c>
      <c r="J313" s="130">
        <v>0</v>
      </c>
      <c r="K313" s="130">
        <v>0</v>
      </c>
      <c r="L313" s="130">
        <v>0</v>
      </c>
      <c r="M313" s="130">
        <v>0</v>
      </c>
      <c r="N313" s="130">
        <v>0</v>
      </c>
      <c r="O313" s="130">
        <v>0</v>
      </c>
      <c r="P313" s="130">
        <v>0</v>
      </c>
      <c r="Q313" s="130">
        <v>0</v>
      </c>
      <c r="R313" s="9">
        <v>0</v>
      </c>
      <c r="T313" s="180" t="e">
        <f ca="1">SUM(OFFSET(#REF!,0,0,1,VLOOKUP($T$1,#REF!,2,0)))-SUM(OFFSET($F313,0,0,1,VLOOKUP($T$1,#REF!,2,0)))</f>
        <v>#REF!</v>
      </c>
      <c r="U313" s="179"/>
      <c r="V313" s="241" t="e">
        <f>+#REF!-'P1'!R313</f>
        <v>#REF!</v>
      </c>
      <c r="X313" s="427"/>
      <c r="Y313" s="427"/>
      <c r="Z313" s="427"/>
      <c r="AA313" s="430"/>
    </row>
    <row r="314" spans="1:27">
      <c r="A314" s="411" t="s">
        <v>100</v>
      </c>
      <c r="B314" s="411"/>
      <c r="C314" s="411"/>
      <c r="D314" s="411"/>
      <c r="E314" s="353" t="s">
        <v>7</v>
      </c>
      <c r="F314" s="354">
        <v>1175</v>
      </c>
      <c r="G314" s="230">
        <v>731</v>
      </c>
      <c r="H314" s="230">
        <v>929</v>
      </c>
      <c r="I314" s="230">
        <v>1270.8474245138259</v>
      </c>
      <c r="J314" s="230">
        <v>1234.3334019300512</v>
      </c>
      <c r="K314" s="230">
        <v>804.94833405727786</v>
      </c>
      <c r="L314" s="230">
        <v>1036.2885648027473</v>
      </c>
      <c r="M314" s="230">
        <v>1196.5229173885937</v>
      </c>
      <c r="N314" s="230">
        <v>832.61218694912407</v>
      </c>
      <c r="O314" s="230">
        <v>1188.6047551880856</v>
      </c>
      <c r="P314" s="230">
        <v>1365.4708624166378</v>
      </c>
      <c r="Q314" s="230">
        <v>719.67084958139924</v>
      </c>
      <c r="R314" s="230">
        <v>12484.299296827741</v>
      </c>
      <c r="T314" s="160" t="e">
        <f ca="1">SUM(OFFSET(#REF!,0,0,1,VLOOKUP($T$1,#REF!,2,0)))-SUM(OFFSET($F314,0,0,1,VLOOKUP($T$1,#REF!,2,0)))</f>
        <v>#REF!</v>
      </c>
      <c r="U314" s="197"/>
      <c r="V314" s="259" t="e">
        <f>+#REF!-'P1'!R314</f>
        <v>#REF!</v>
      </c>
      <c r="X314" s="160"/>
      <c r="Y314" s="160"/>
      <c r="Z314" s="160"/>
      <c r="AA314" s="388"/>
    </row>
    <row r="315" spans="1:27" ht="13.4" customHeight="1">
      <c r="A315" s="412"/>
      <c r="B315" s="412"/>
      <c r="C315" s="412"/>
      <c r="D315" s="412"/>
      <c r="E315" s="355" t="s">
        <v>440</v>
      </c>
      <c r="F315" s="356">
        <v>175.12500425531914</v>
      </c>
      <c r="G315" s="24">
        <v>183.55855335157321</v>
      </c>
      <c r="H315" s="24">
        <v>183.64945909580197</v>
      </c>
      <c r="I315" s="24">
        <v>169.73523912052659</v>
      </c>
      <c r="J315" s="24">
        <v>171.60948574288838</v>
      </c>
      <c r="K315" s="24">
        <v>170.92159283642957</v>
      </c>
      <c r="L315" s="24">
        <v>170.58038530179363</v>
      </c>
      <c r="M315" s="24">
        <v>170.63701081155767</v>
      </c>
      <c r="N315" s="24">
        <v>171.66992640399729</v>
      </c>
      <c r="O315" s="24">
        <v>172.03307048369962</v>
      </c>
      <c r="P315" s="24">
        <v>172.65261241194821</v>
      </c>
      <c r="Q315" s="24">
        <v>172.62377973886123</v>
      </c>
      <c r="R315" s="24">
        <v>173.33910784380495</v>
      </c>
      <c r="T315" s="161"/>
      <c r="U315" s="197"/>
      <c r="V315" s="260"/>
      <c r="X315" s="161"/>
      <c r="Y315" s="161"/>
      <c r="Z315" s="161"/>
      <c r="AA315" s="389"/>
    </row>
    <row r="316" spans="1:27" ht="13.4" customHeight="1">
      <c r="A316" s="412"/>
      <c r="B316" s="412"/>
      <c r="C316" s="412"/>
      <c r="D316" s="412"/>
      <c r="E316" s="357" t="s">
        <v>441</v>
      </c>
      <c r="F316" s="358">
        <v>205771.88</v>
      </c>
      <c r="G316" s="25">
        <v>134181.30250000002</v>
      </c>
      <c r="H316" s="25">
        <v>170610.34750000003</v>
      </c>
      <c r="I316" s="25">
        <v>215707.59148555959</v>
      </c>
      <c r="J316" s="25">
        <v>211823.32034048604</v>
      </c>
      <c r="K316" s="25">
        <v>137583.05140810035</v>
      </c>
      <c r="L316" s="25">
        <v>176770.50266789537</v>
      </c>
      <c r="M316" s="25">
        <v>204171.09399071397</v>
      </c>
      <c r="N316" s="25">
        <v>142934.47285662737</v>
      </c>
      <c r="O316" s="25">
        <v>204479.32562653246</v>
      </c>
      <c r="P316" s="25">
        <v>235752.11156862843</v>
      </c>
      <c r="Q316" s="25">
        <v>124232.3022226186</v>
      </c>
      <c r="R316" s="25">
        <v>2164017.3021671623</v>
      </c>
      <c r="T316" s="162" t="e">
        <f ca="1">SUM(OFFSET(#REF!,0,0,1,VLOOKUP($T$1,#REF!,2,0)))-SUM(OFFSET($F316,0,0,1,VLOOKUP($T$1,#REF!,2,0)))</f>
        <v>#REF!</v>
      </c>
      <c r="U316" s="197"/>
      <c r="V316" s="261" t="e">
        <f>+#REF!-'P1'!R316</f>
        <v>#REF!</v>
      </c>
      <c r="X316" s="162"/>
      <c r="Y316" s="162"/>
      <c r="Z316" s="162"/>
      <c r="AA316" s="390"/>
    </row>
    <row r="317" spans="1:27">
      <c r="A317" s="308"/>
      <c r="B317" s="281"/>
      <c r="C317" s="282"/>
      <c r="D317" s="280"/>
      <c r="E317" s="308"/>
      <c r="F317" s="309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220"/>
      <c r="T317" s="163" t="e">
        <f ca="1">SUM(OFFSET(#REF!,0,0,1,VLOOKUP($T$1,#REF!,2,0)))-SUM(OFFSET($F317,0,0,1,VLOOKUP($T$1,#REF!,2,0)))</f>
        <v>#REF!</v>
      </c>
      <c r="U317" s="163"/>
      <c r="V317" s="262" t="e">
        <f>+#REF!-'P1'!R317</f>
        <v>#REF!</v>
      </c>
      <c r="X317" s="163"/>
      <c r="Y317" s="163"/>
      <c r="Z317" s="163"/>
      <c r="AA317" s="391"/>
    </row>
    <row r="318" spans="1:27">
      <c r="A318" s="413" t="s">
        <v>522</v>
      </c>
      <c r="B318" s="414"/>
      <c r="C318" s="414"/>
      <c r="D318" s="415"/>
      <c r="E318" s="359" t="s">
        <v>7</v>
      </c>
      <c r="F318" s="360">
        <v>0</v>
      </c>
      <c r="G318" s="134">
        <v>0</v>
      </c>
      <c r="H318" s="134">
        <v>0</v>
      </c>
      <c r="I318" s="134">
        <v>0</v>
      </c>
      <c r="J318" s="134">
        <v>0</v>
      </c>
      <c r="K318" s="134">
        <v>0</v>
      </c>
      <c r="L318" s="134">
        <v>0</v>
      </c>
      <c r="M318" s="134">
        <v>0</v>
      </c>
      <c r="N318" s="134">
        <v>0</v>
      </c>
      <c r="O318" s="134">
        <v>0</v>
      </c>
      <c r="P318" s="134">
        <v>0</v>
      </c>
      <c r="Q318" s="134">
        <v>0</v>
      </c>
      <c r="R318" s="134">
        <v>0</v>
      </c>
      <c r="T318" s="164" t="e">
        <f ca="1">SUM(OFFSET(#REF!,0,0,1,VLOOKUP($T$1,#REF!,2,0)))-SUM(OFFSET($F318,0,0,1,VLOOKUP($T$1,#REF!,2,0)))</f>
        <v>#REF!</v>
      </c>
      <c r="U318" s="197"/>
      <c r="V318" s="263" t="e">
        <f>+#REF!-'P1'!R318</f>
        <v>#REF!</v>
      </c>
      <c r="X318" s="164"/>
      <c r="Y318" s="164"/>
      <c r="Z318" s="164"/>
      <c r="AA318" s="392"/>
    </row>
    <row r="319" spans="1:27">
      <c r="A319" s="416"/>
      <c r="B319" s="417"/>
      <c r="C319" s="417"/>
      <c r="D319" s="418"/>
      <c r="E319" s="361" t="s">
        <v>440</v>
      </c>
      <c r="F319" s="362">
        <v>0</v>
      </c>
      <c r="G319" s="96">
        <v>0</v>
      </c>
      <c r="H319" s="96">
        <v>0</v>
      </c>
      <c r="I319" s="96">
        <v>0</v>
      </c>
      <c r="J319" s="96">
        <v>0</v>
      </c>
      <c r="K319" s="96">
        <v>0</v>
      </c>
      <c r="L319" s="96">
        <v>0</v>
      </c>
      <c r="M319" s="96">
        <v>0</v>
      </c>
      <c r="N319" s="96">
        <v>0</v>
      </c>
      <c r="O319" s="96">
        <v>0</v>
      </c>
      <c r="P319" s="96">
        <v>0</v>
      </c>
      <c r="Q319" s="96">
        <v>0</v>
      </c>
      <c r="R319" s="96">
        <v>0</v>
      </c>
      <c r="T319" s="165" t="e">
        <f ca="1">SUM(OFFSET(#REF!,0,0,1,VLOOKUP($T$1,#REF!,2,0)))-SUM(OFFSET($F319,0,0,1,VLOOKUP($T$1,#REF!,2,0)))</f>
        <v>#REF!</v>
      </c>
      <c r="U319" s="197"/>
      <c r="V319" s="264" t="e">
        <f>+#REF!-'P1'!R319</f>
        <v>#REF!</v>
      </c>
      <c r="X319" s="165"/>
      <c r="Y319" s="165"/>
      <c r="Z319" s="165"/>
      <c r="AA319" s="393"/>
    </row>
    <row r="320" spans="1:27">
      <c r="A320" s="419"/>
      <c r="B320" s="420"/>
      <c r="C320" s="420"/>
      <c r="D320" s="421"/>
      <c r="E320" s="363" t="s">
        <v>441</v>
      </c>
      <c r="F320" s="364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  <c r="Q320" s="97">
        <v>0</v>
      </c>
      <c r="R320" s="97">
        <v>0</v>
      </c>
      <c r="T320" s="166" t="e">
        <f ca="1">SUM(OFFSET(#REF!,0,0,1,VLOOKUP($T$1,#REF!,2,0)))-SUM(OFFSET($F320,0,0,1,VLOOKUP($T$1,#REF!,2,0)))</f>
        <v>#REF!</v>
      </c>
      <c r="U320" s="197"/>
      <c r="V320" s="265" t="e">
        <f>+#REF!-'P1'!R320</f>
        <v>#REF!</v>
      </c>
      <c r="X320" s="166"/>
      <c r="Y320" s="166"/>
      <c r="Z320" s="166"/>
      <c r="AA320" s="394"/>
    </row>
    <row r="321" spans="1:16319">
      <c r="A321" s="308"/>
      <c r="B321" s="281"/>
      <c r="C321" s="282"/>
      <c r="D321" s="280"/>
      <c r="E321" s="308"/>
      <c r="F321" s="309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220"/>
      <c r="T321" s="163" t="e">
        <f ca="1">SUM(OFFSET(#REF!,0,0,1,VLOOKUP($T$1,#REF!,2,0)))-SUM(OFFSET($F321,0,0,1,VLOOKUP($T$1,#REF!,2,0)))</f>
        <v>#REF!</v>
      </c>
      <c r="U321" s="163"/>
      <c r="V321" s="262" t="e">
        <f>+#REF!-'P1'!R321</f>
        <v>#REF!</v>
      </c>
      <c r="X321" s="163"/>
      <c r="Y321" s="163"/>
      <c r="Z321" s="163"/>
      <c r="AA321" s="391"/>
    </row>
    <row r="322" spans="1:16319">
      <c r="A322" s="431" t="s">
        <v>99</v>
      </c>
      <c r="B322" s="431"/>
      <c r="C322" s="431"/>
      <c r="D322" s="432"/>
      <c r="E322" s="365" t="s">
        <v>7</v>
      </c>
      <c r="F322" s="366">
        <v>47032</v>
      </c>
      <c r="G322" s="231">
        <v>99860</v>
      </c>
      <c r="H322" s="231">
        <v>70184</v>
      </c>
      <c r="I322" s="231">
        <v>115194.49428158152</v>
      </c>
      <c r="J322" s="231">
        <v>81687.077430819307</v>
      </c>
      <c r="K322" s="231">
        <v>80312.764273227804</v>
      </c>
      <c r="L322" s="231">
        <v>79568.621003463151</v>
      </c>
      <c r="M322" s="231">
        <v>91872.899806701986</v>
      </c>
      <c r="N322" s="231">
        <v>78957.317887747529</v>
      </c>
      <c r="O322" s="231">
        <v>88142.294975993966</v>
      </c>
      <c r="P322" s="231">
        <v>95496.530941274061</v>
      </c>
      <c r="Q322" s="231">
        <v>44079.427225436462</v>
      </c>
      <c r="R322" s="231">
        <v>972387.42782624566</v>
      </c>
      <c r="T322" s="167" t="e">
        <f ca="1">SUM(OFFSET(#REF!,0,0,1,VLOOKUP($T$1,#REF!,2,0)))-SUM(OFFSET($F322,0,0,1,VLOOKUP($T$1,#REF!,2,0)))</f>
        <v>#REF!</v>
      </c>
      <c r="U322" s="196"/>
      <c r="V322" s="266" t="e">
        <f>+#REF!-'P1'!R322</f>
        <v>#REF!</v>
      </c>
      <c r="X322" s="167"/>
      <c r="Y322" s="167"/>
      <c r="Z322" s="167"/>
      <c r="AA322" s="395"/>
    </row>
    <row r="323" spans="1:16319">
      <c r="A323" s="433"/>
      <c r="B323" s="433"/>
      <c r="C323" s="433"/>
      <c r="D323" s="434"/>
      <c r="E323" s="367" t="s">
        <v>440</v>
      </c>
      <c r="F323" s="368">
        <v>189.48025131825139</v>
      </c>
      <c r="G323" s="12">
        <v>148.82361883336671</v>
      </c>
      <c r="H323" s="12">
        <v>167.57985692827128</v>
      </c>
      <c r="I323" s="12">
        <v>133.29568459481763</v>
      </c>
      <c r="J323" s="12">
        <v>183.69751620419336</v>
      </c>
      <c r="K323" s="12">
        <v>152.52687122431783</v>
      </c>
      <c r="L323" s="12">
        <v>150.33554070188509</v>
      </c>
      <c r="M323" s="12">
        <v>156.55171713270877</v>
      </c>
      <c r="N323" s="12">
        <v>152.02301107014353</v>
      </c>
      <c r="O323" s="12">
        <v>179.53898941829871</v>
      </c>
      <c r="P323" s="12">
        <v>158.87073447706672</v>
      </c>
      <c r="Q323" s="12">
        <v>170.37773640518998</v>
      </c>
      <c r="R323" s="12">
        <v>159.40148500942641</v>
      </c>
      <c r="S323" s="195"/>
      <c r="T323" s="168" t="e">
        <f ca="1">SUM(OFFSET(#REF!,0,0,1,VLOOKUP($T$1,#REF!,2,0)))-SUM(OFFSET($F323,0,0,1,VLOOKUP($T$1,#REF!,2,0)))</f>
        <v>#REF!</v>
      </c>
      <c r="U323" s="196"/>
      <c r="V323" s="267" t="e">
        <f>+#REF!-'P1'!R323</f>
        <v>#REF!</v>
      </c>
      <c r="X323" s="168"/>
      <c r="Y323" s="168"/>
      <c r="Z323" s="168"/>
      <c r="AA323" s="396"/>
    </row>
    <row r="324" spans="1:16319">
      <c r="A324" s="433"/>
      <c r="B324" s="433"/>
      <c r="C324" s="433"/>
      <c r="D324" s="434"/>
      <c r="E324" s="369" t="s">
        <v>441</v>
      </c>
      <c r="F324" s="370">
        <v>8911635.1799999997</v>
      </c>
      <c r="G324" s="13">
        <v>14861526.5767</v>
      </c>
      <c r="H324" s="13">
        <v>11761424.678653792</v>
      </c>
      <c r="I324" s="13">
        <v>15354928.976817211</v>
      </c>
      <c r="J324" s="13">
        <v>15005713.230021128</v>
      </c>
      <c r="K324" s="13">
        <v>12249854.653971611</v>
      </c>
      <c r="L324" s="13">
        <v>11961991.661459003</v>
      </c>
      <c r="M324" s="13">
        <v>14382860.222700505</v>
      </c>
      <c r="N324" s="13">
        <v>12003329.211317884</v>
      </c>
      <c r="O324" s="13">
        <v>15824978.564999543</v>
      </c>
      <c r="P324" s="13">
        <v>15171604.010652138</v>
      </c>
      <c r="Q324" s="13">
        <v>7510153.0327071687</v>
      </c>
      <c r="R324" s="13">
        <v>155000000</v>
      </c>
      <c r="T324" s="169" t="e">
        <f ca="1">SUM(OFFSET(#REF!,0,0,1,VLOOKUP($T$1,#REF!,2,0)))-SUM(OFFSET($F324,0,0,1,VLOOKUP($T$1,#REF!,2,0)))</f>
        <v>#REF!</v>
      </c>
      <c r="U324" s="196"/>
      <c r="V324" s="268" t="e">
        <f>+#REF!-'P1'!R324</f>
        <v>#REF!</v>
      </c>
      <c r="X324" s="169"/>
      <c r="Y324" s="169"/>
      <c r="Z324" s="169"/>
      <c r="AA324" s="397"/>
    </row>
    <row r="325" spans="1:16319">
      <c r="A325" s="371"/>
      <c r="B325" s="371"/>
      <c r="C325" s="371"/>
      <c r="D325" s="371"/>
      <c r="E325" s="371"/>
      <c r="F325" s="371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T325" s="168"/>
      <c r="U325" s="196"/>
      <c r="V325" s="267"/>
      <c r="X325" s="168"/>
      <c r="Y325" s="168"/>
      <c r="Z325" s="168"/>
      <c r="AA325" s="396"/>
    </row>
    <row r="326" spans="1:16319">
      <c r="B326" s="281"/>
      <c r="F326" s="374"/>
      <c r="G326" s="4"/>
      <c r="H326" s="4"/>
      <c r="I326" s="4"/>
      <c r="J326" s="4"/>
      <c r="K326" s="4"/>
      <c r="L326" s="4"/>
      <c r="M326" s="4"/>
      <c r="N326" s="4"/>
      <c r="O326" s="232"/>
      <c r="P326" s="232"/>
      <c r="Q326" s="232"/>
      <c r="R326" s="4"/>
      <c r="T326" s="189"/>
      <c r="U326" s="189"/>
      <c r="V326" s="269"/>
      <c r="X326" s="275"/>
      <c r="Y326" s="275"/>
      <c r="Z326" s="275"/>
      <c r="AA326" s="398"/>
    </row>
    <row r="327" spans="1:16319" outlineLevel="1">
      <c r="B327" s="281"/>
      <c r="F327" s="37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T327" s="189"/>
      <c r="U327" s="189"/>
      <c r="V327" s="269"/>
      <c r="X327" s="275"/>
      <c r="Y327" s="275"/>
      <c r="Z327" s="275"/>
      <c r="AA327" s="398"/>
    </row>
    <row r="328" spans="1:16319" outlineLevel="1">
      <c r="B328" s="281"/>
      <c r="F328" s="366">
        <v>47032</v>
      </c>
      <c r="G328" s="231">
        <v>146892</v>
      </c>
      <c r="H328" s="231">
        <v>217076</v>
      </c>
      <c r="I328" s="231">
        <v>332270.49428158149</v>
      </c>
      <c r="J328" s="231">
        <v>413957.57171240076</v>
      </c>
      <c r="K328" s="231">
        <v>494270.33598562854</v>
      </c>
      <c r="L328" s="231">
        <v>573838.9569890917</v>
      </c>
      <c r="M328" s="231">
        <v>665711.85679579363</v>
      </c>
      <c r="N328" s="231">
        <v>744669.17468354118</v>
      </c>
      <c r="O328" s="231">
        <v>832811.4696595351</v>
      </c>
      <c r="P328" s="231">
        <v>928308.00060080911</v>
      </c>
      <c r="Q328" s="231">
        <v>972387.42782624555</v>
      </c>
      <c r="R328" s="231"/>
      <c r="T328" s="189"/>
      <c r="U328" s="189"/>
      <c r="V328" s="269"/>
      <c r="X328" s="275"/>
      <c r="Y328" s="275"/>
      <c r="Z328" s="275"/>
      <c r="AA328" s="398"/>
    </row>
    <row r="329" spans="1:16319" outlineLevel="1">
      <c r="B329" s="281"/>
      <c r="F329" s="368">
        <v>189.48025131825139</v>
      </c>
      <c r="G329" s="12">
        <v>161.84109248087032</v>
      </c>
      <c r="H329" s="12">
        <v>163.69652303964415</v>
      </c>
      <c r="I329" s="12">
        <v>153.15688960646884</v>
      </c>
      <c r="J329" s="12">
        <v>159.18353267366538</v>
      </c>
      <c r="K329" s="12">
        <v>158.10190822059752</v>
      </c>
      <c r="L329" s="12">
        <v>157.02502219509577</v>
      </c>
      <c r="M329" s="12">
        <v>156.95970278080148</v>
      </c>
      <c r="N329" s="12">
        <v>156.43626505843585</v>
      </c>
      <c r="O329" s="12">
        <v>158.88138885831412</v>
      </c>
      <c r="P329" s="12">
        <v>158.88029282504951</v>
      </c>
      <c r="Q329" s="12">
        <v>159.40148500942635</v>
      </c>
      <c r="R329" s="12"/>
      <c r="T329" s="170"/>
      <c r="U329" s="196"/>
      <c r="V329" s="270"/>
      <c r="X329" s="170"/>
      <c r="Y329" s="170"/>
      <c r="Z329" s="170"/>
      <c r="AA329" s="399"/>
    </row>
    <row r="330" spans="1:16319" outlineLevel="1">
      <c r="B330" s="281"/>
      <c r="F330" s="370">
        <v>8911635.1799999997</v>
      </c>
      <c r="G330" s="13">
        <v>23773161.756700002</v>
      </c>
      <c r="H330" s="13">
        <v>35534586.435353793</v>
      </c>
      <c r="I330" s="13">
        <v>50889515.412171006</v>
      </c>
      <c r="J330" s="13">
        <v>65895228.642192133</v>
      </c>
      <c r="K330" s="13">
        <v>78145083.296163738</v>
      </c>
      <c r="L330" s="13">
        <v>90107074.957622737</v>
      </c>
      <c r="M330" s="13">
        <v>104489935.18032324</v>
      </c>
      <c r="N330" s="13">
        <v>116493264.39164113</v>
      </c>
      <c r="O330" s="13">
        <v>132318242.95664066</v>
      </c>
      <c r="P330" s="13">
        <v>147489846.96729279</v>
      </c>
      <c r="Q330" s="13">
        <v>154999999.99999994</v>
      </c>
      <c r="R330" s="13"/>
      <c r="T330" s="168"/>
      <c r="U330" s="196"/>
      <c r="V330" s="267"/>
      <c r="X330" s="168"/>
      <c r="Y330" s="168"/>
      <c r="Z330" s="168"/>
      <c r="AA330" s="396"/>
    </row>
    <row r="331" spans="1:16319" outlineLevel="1">
      <c r="B331" s="281"/>
      <c r="F331" s="371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T331" s="169"/>
      <c r="U331" s="196"/>
      <c r="V331" s="268"/>
      <c r="X331" s="169"/>
      <c r="Y331" s="169"/>
      <c r="Z331" s="169"/>
      <c r="AA331" s="397"/>
    </row>
    <row r="332" spans="1:16319" outlineLevel="1">
      <c r="B332" s="281"/>
      <c r="F332" s="37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189"/>
      <c r="U332" s="189"/>
      <c r="V332" s="269"/>
      <c r="X332" s="275"/>
      <c r="Y332" s="275"/>
      <c r="Z332" s="275"/>
      <c r="AA332" s="398"/>
    </row>
    <row r="333" spans="1:16319" outlineLevel="1">
      <c r="B333" s="281"/>
      <c r="H333" s="233" t="s">
        <v>643</v>
      </c>
      <c r="I333" s="233">
        <v>15354928.976817213</v>
      </c>
      <c r="J333" s="233">
        <v>15005713.23002113</v>
      </c>
      <c r="K333" s="233">
        <v>12249854.653971611</v>
      </c>
      <c r="L333" s="233">
        <v>11961991.661459005</v>
      </c>
      <c r="M333" s="233">
        <v>14382860.222700505</v>
      </c>
      <c r="N333" s="233">
        <v>12003329.211317886</v>
      </c>
      <c r="O333" s="233">
        <v>15824978.564999547</v>
      </c>
      <c r="P333" s="233">
        <v>15171604.010652134</v>
      </c>
      <c r="Q333" s="233">
        <v>7510153.0327071687</v>
      </c>
      <c r="T333" s="189"/>
      <c r="U333" s="189"/>
      <c r="V333" s="269"/>
      <c r="X333" s="275"/>
      <c r="Y333" s="275"/>
      <c r="Z333" s="275"/>
      <c r="AA333" s="398"/>
    </row>
    <row r="334" spans="1:16319" outlineLevel="1">
      <c r="B334" s="281"/>
      <c r="I334" s="5">
        <v>1.0000000000000002</v>
      </c>
      <c r="J334" s="71">
        <v>1.0000000000000002</v>
      </c>
      <c r="K334" s="71">
        <v>1</v>
      </c>
      <c r="L334" s="71">
        <v>1.0000000000000002</v>
      </c>
      <c r="M334" s="71">
        <v>1</v>
      </c>
      <c r="N334" s="71">
        <v>1.0000000000000002</v>
      </c>
      <c r="O334" s="71">
        <v>1.0000000000000002</v>
      </c>
      <c r="P334" s="71">
        <v>0.99999999999999978</v>
      </c>
      <c r="Q334" s="71">
        <v>1</v>
      </c>
      <c r="T334" s="189"/>
      <c r="U334" s="189"/>
      <c r="V334" s="269"/>
      <c r="X334" s="275"/>
      <c r="Y334" s="275"/>
      <c r="Z334" s="275"/>
      <c r="AA334" s="398"/>
    </row>
    <row r="335" spans="1:16319" s="141" customFormat="1" outlineLevel="1">
      <c r="A335" s="372"/>
      <c r="B335" s="281"/>
      <c r="C335" s="373"/>
      <c r="D335" s="374"/>
      <c r="E335" s="372"/>
      <c r="F335" s="37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"/>
      <c r="S335" s="190"/>
      <c r="T335" s="171"/>
      <c r="U335" s="171"/>
      <c r="V335" s="271"/>
      <c r="W335"/>
      <c r="X335" s="276"/>
      <c r="Y335" s="276"/>
      <c r="Z335" s="276"/>
      <c r="AA335" s="400"/>
    </row>
    <row r="336" spans="1:16319" s="141" customFormat="1" outlineLevel="1">
      <c r="A336" s="372"/>
      <c r="B336" s="281"/>
      <c r="C336" s="373"/>
      <c r="D336" s="374"/>
      <c r="E336" s="372"/>
      <c r="F336" s="37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"/>
      <c r="S336" s="191"/>
      <c r="T336" s="191"/>
      <c r="U336" s="191"/>
      <c r="V336" s="272"/>
      <c r="W336"/>
      <c r="X336" s="277"/>
      <c r="Y336" s="277"/>
      <c r="Z336" s="277"/>
      <c r="AA336" s="400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/>
      <c r="BA336" s="142"/>
      <c r="BB336" s="142"/>
      <c r="BC336" s="142"/>
      <c r="BD336" s="142"/>
      <c r="BE336" s="142"/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/>
      <c r="BP336" s="142"/>
      <c r="BQ336" s="142"/>
      <c r="BR336" s="142"/>
      <c r="BS336" s="142"/>
      <c r="BT336" s="142"/>
      <c r="BU336" s="142"/>
      <c r="BV336" s="142"/>
      <c r="BW336" s="142"/>
      <c r="BX336" s="142"/>
      <c r="BY336" s="142"/>
      <c r="BZ336" s="142"/>
      <c r="CA336" s="142"/>
      <c r="CB336" s="142"/>
      <c r="CC336" s="142"/>
      <c r="CD336" s="142"/>
      <c r="CE336" s="142"/>
      <c r="CF336" s="142"/>
      <c r="CG336" s="142"/>
      <c r="CH336" s="142"/>
      <c r="CI336" s="142"/>
      <c r="CJ336" s="142"/>
      <c r="CK336" s="142"/>
      <c r="CL336" s="142"/>
      <c r="CM336" s="142"/>
      <c r="CN336" s="142"/>
      <c r="CO336" s="142"/>
      <c r="CP336" s="142"/>
      <c r="CQ336" s="142"/>
      <c r="CR336" s="142"/>
      <c r="CS336" s="142"/>
      <c r="CT336" s="142"/>
      <c r="CU336" s="142"/>
      <c r="CV336" s="142"/>
      <c r="CW336" s="142"/>
      <c r="CX336" s="142"/>
      <c r="CY336" s="142"/>
      <c r="CZ336" s="142"/>
      <c r="DA336" s="142"/>
      <c r="DB336" s="142"/>
      <c r="DC336" s="142"/>
      <c r="DD336" s="142"/>
      <c r="DE336" s="142"/>
      <c r="DF336" s="142"/>
      <c r="DG336" s="142"/>
      <c r="DH336" s="142"/>
      <c r="DI336" s="142"/>
      <c r="DJ336" s="142"/>
      <c r="DK336" s="142"/>
      <c r="DL336" s="142"/>
      <c r="DM336" s="142"/>
      <c r="DN336" s="142"/>
      <c r="DO336" s="142"/>
      <c r="DP336" s="142"/>
      <c r="DQ336" s="142"/>
      <c r="DR336" s="142"/>
      <c r="DS336" s="142"/>
      <c r="DT336" s="142"/>
      <c r="DU336" s="142"/>
      <c r="DV336" s="142"/>
      <c r="DW336" s="142"/>
      <c r="DX336" s="142"/>
      <c r="DY336" s="142"/>
      <c r="DZ336" s="142"/>
      <c r="EA336" s="142"/>
      <c r="EB336" s="142"/>
      <c r="EC336" s="142"/>
      <c r="ED336" s="142"/>
      <c r="EE336" s="142"/>
      <c r="EF336" s="142"/>
      <c r="EG336" s="142"/>
      <c r="EH336" s="142"/>
      <c r="EI336" s="142"/>
      <c r="EJ336" s="142"/>
      <c r="EK336" s="142"/>
      <c r="EL336" s="142"/>
      <c r="EM336" s="142"/>
      <c r="EN336" s="142"/>
      <c r="EO336" s="142"/>
      <c r="EP336" s="142"/>
      <c r="EQ336" s="142"/>
      <c r="ER336" s="142"/>
      <c r="ES336" s="142"/>
      <c r="ET336" s="142"/>
      <c r="EU336" s="142"/>
      <c r="EV336" s="142"/>
      <c r="EW336" s="142"/>
      <c r="EX336" s="142"/>
      <c r="EY336" s="142"/>
      <c r="EZ336" s="142"/>
      <c r="FA336" s="142"/>
      <c r="FB336" s="142"/>
      <c r="FC336" s="142"/>
      <c r="FD336" s="142"/>
      <c r="FE336" s="142"/>
      <c r="FF336" s="142"/>
      <c r="FG336" s="142"/>
      <c r="FH336" s="142"/>
      <c r="FI336" s="142"/>
      <c r="FJ336" s="142"/>
      <c r="FK336" s="142"/>
      <c r="FL336" s="142"/>
      <c r="FM336" s="142"/>
      <c r="FN336" s="142"/>
      <c r="FO336" s="142"/>
      <c r="FP336" s="142"/>
      <c r="FQ336" s="142"/>
      <c r="FR336" s="142"/>
      <c r="FS336" s="142"/>
      <c r="FT336" s="142"/>
      <c r="FU336" s="142"/>
      <c r="FV336" s="142"/>
      <c r="FW336" s="142"/>
      <c r="FX336" s="142"/>
      <c r="FY336" s="142"/>
      <c r="FZ336" s="142"/>
      <c r="GA336" s="142"/>
      <c r="GB336" s="142"/>
      <c r="GC336" s="142"/>
      <c r="GD336" s="142"/>
      <c r="GE336" s="142"/>
      <c r="GF336" s="142"/>
      <c r="GG336" s="142"/>
      <c r="GH336" s="142"/>
      <c r="GI336" s="142"/>
      <c r="GJ336" s="142"/>
      <c r="GK336" s="142"/>
      <c r="GL336" s="142"/>
      <c r="GM336" s="142"/>
      <c r="GN336" s="142"/>
      <c r="GO336" s="142"/>
      <c r="GP336" s="142"/>
      <c r="GQ336" s="142"/>
      <c r="GR336" s="142"/>
      <c r="GS336" s="142"/>
      <c r="GT336" s="142"/>
      <c r="GU336" s="142"/>
      <c r="GV336" s="142"/>
      <c r="GW336" s="142"/>
      <c r="GX336" s="142"/>
      <c r="GY336" s="142"/>
      <c r="GZ336" s="142"/>
      <c r="HA336" s="142"/>
      <c r="HB336" s="142"/>
      <c r="HC336" s="142"/>
      <c r="HD336" s="142"/>
      <c r="HE336" s="142"/>
      <c r="HF336" s="142"/>
      <c r="HG336" s="142"/>
      <c r="HH336" s="142"/>
      <c r="HI336" s="142"/>
      <c r="HJ336" s="142"/>
      <c r="HK336" s="142"/>
      <c r="HL336" s="142"/>
      <c r="HM336" s="142"/>
      <c r="HN336" s="142"/>
      <c r="HO336" s="142"/>
      <c r="HP336" s="142"/>
      <c r="HQ336" s="142"/>
      <c r="HR336" s="142"/>
      <c r="HS336" s="142"/>
      <c r="HT336" s="142"/>
      <c r="HU336" s="142"/>
      <c r="HV336" s="142"/>
      <c r="HW336" s="142"/>
      <c r="HX336" s="142"/>
      <c r="HY336" s="142"/>
      <c r="HZ336" s="142"/>
      <c r="IA336" s="142"/>
      <c r="IB336" s="142"/>
      <c r="IC336" s="142"/>
      <c r="ID336" s="142"/>
      <c r="IE336" s="142"/>
      <c r="IF336" s="142"/>
      <c r="IG336" s="142"/>
      <c r="IH336" s="142"/>
      <c r="II336" s="142"/>
      <c r="IJ336" s="142"/>
      <c r="IK336" s="142"/>
      <c r="IL336" s="142"/>
      <c r="IM336" s="142"/>
      <c r="IN336" s="142"/>
      <c r="IO336" s="142"/>
      <c r="IP336" s="142"/>
      <c r="IQ336" s="142"/>
      <c r="IR336" s="142"/>
      <c r="IS336" s="142"/>
      <c r="IT336" s="142"/>
      <c r="IU336" s="142"/>
      <c r="IV336" s="142"/>
      <c r="IW336" s="142"/>
      <c r="IX336" s="142"/>
      <c r="IY336" s="142"/>
      <c r="IZ336" s="142"/>
      <c r="JA336" s="142"/>
      <c r="JB336" s="142"/>
      <c r="JC336" s="142"/>
      <c r="JD336" s="142"/>
      <c r="JE336" s="142"/>
      <c r="JF336" s="142"/>
      <c r="JG336" s="142"/>
      <c r="JH336" s="142"/>
      <c r="JI336" s="142"/>
      <c r="JJ336" s="142"/>
      <c r="JK336" s="142"/>
      <c r="JL336" s="142"/>
      <c r="JM336" s="142"/>
      <c r="JN336" s="142"/>
      <c r="JO336" s="142"/>
      <c r="JP336" s="142"/>
      <c r="JQ336" s="142"/>
      <c r="JR336" s="142"/>
      <c r="JS336" s="142"/>
      <c r="JT336" s="142"/>
      <c r="JU336" s="142"/>
      <c r="JV336" s="142"/>
      <c r="JW336" s="142"/>
      <c r="JX336" s="142"/>
      <c r="JY336" s="142"/>
      <c r="JZ336" s="142"/>
      <c r="KA336" s="142"/>
      <c r="KB336" s="142"/>
      <c r="KC336" s="142"/>
      <c r="KD336" s="142"/>
      <c r="KE336" s="142"/>
      <c r="KF336" s="142"/>
      <c r="KG336" s="142"/>
      <c r="KH336" s="142"/>
      <c r="KI336" s="142"/>
      <c r="KJ336" s="142"/>
      <c r="KK336" s="142"/>
      <c r="KL336" s="142"/>
      <c r="KM336" s="142"/>
      <c r="KN336" s="142"/>
      <c r="KO336" s="142"/>
      <c r="KP336" s="142"/>
      <c r="KQ336" s="142"/>
      <c r="KR336" s="142"/>
      <c r="KS336" s="142"/>
      <c r="KT336" s="142"/>
      <c r="KU336" s="142"/>
      <c r="KV336" s="142"/>
      <c r="KW336" s="142"/>
      <c r="KX336" s="142"/>
      <c r="KY336" s="142"/>
      <c r="KZ336" s="142"/>
      <c r="LA336" s="142"/>
      <c r="LB336" s="142"/>
      <c r="LC336" s="142"/>
      <c r="LD336" s="142"/>
      <c r="LE336" s="142"/>
      <c r="LF336" s="142"/>
      <c r="LG336" s="142"/>
      <c r="LH336" s="142"/>
      <c r="LI336" s="142"/>
      <c r="LJ336" s="142"/>
      <c r="LK336" s="142"/>
      <c r="LL336" s="142"/>
      <c r="LM336" s="142"/>
      <c r="LN336" s="142"/>
      <c r="LO336" s="142"/>
      <c r="LP336" s="142"/>
      <c r="LQ336" s="142"/>
      <c r="LR336" s="142"/>
      <c r="LS336" s="142"/>
      <c r="LT336" s="142"/>
      <c r="LU336" s="142"/>
      <c r="LV336" s="142"/>
      <c r="LW336" s="142"/>
      <c r="LX336" s="142"/>
      <c r="LY336" s="142"/>
      <c r="LZ336" s="142"/>
      <c r="MA336" s="142"/>
      <c r="MB336" s="142"/>
      <c r="MC336" s="142"/>
      <c r="MD336" s="142"/>
      <c r="ME336" s="142"/>
      <c r="MF336" s="142"/>
      <c r="MG336" s="142"/>
      <c r="MH336" s="142"/>
      <c r="MI336" s="142"/>
      <c r="MJ336" s="142"/>
      <c r="MK336" s="142"/>
      <c r="ML336" s="142"/>
      <c r="MM336" s="142"/>
      <c r="MN336" s="142"/>
      <c r="MO336" s="142"/>
      <c r="MP336" s="142"/>
      <c r="MQ336" s="142"/>
      <c r="MR336" s="142"/>
      <c r="MS336" s="142"/>
      <c r="MT336" s="142"/>
      <c r="MU336" s="142"/>
      <c r="MV336" s="142"/>
      <c r="MW336" s="142"/>
      <c r="MX336" s="142"/>
      <c r="MY336" s="142"/>
      <c r="MZ336" s="142"/>
      <c r="NA336" s="142"/>
      <c r="NB336" s="142"/>
      <c r="NC336" s="142"/>
      <c r="ND336" s="142"/>
      <c r="NE336" s="142"/>
      <c r="NF336" s="142"/>
      <c r="NG336" s="142"/>
      <c r="NH336" s="142"/>
      <c r="NI336" s="142"/>
      <c r="NJ336" s="142"/>
      <c r="NK336" s="142"/>
      <c r="NL336" s="142"/>
      <c r="NM336" s="142"/>
      <c r="NN336" s="142"/>
      <c r="NO336" s="142"/>
      <c r="NP336" s="142"/>
      <c r="NQ336" s="142"/>
      <c r="NR336" s="142"/>
      <c r="NS336" s="142"/>
      <c r="NT336" s="142"/>
      <c r="NU336" s="142"/>
      <c r="NV336" s="142"/>
      <c r="NW336" s="142"/>
      <c r="NX336" s="142"/>
      <c r="NY336" s="142"/>
      <c r="NZ336" s="142"/>
      <c r="OA336" s="142"/>
      <c r="OB336" s="142"/>
      <c r="OC336" s="142"/>
      <c r="OD336" s="142"/>
      <c r="OE336" s="142"/>
      <c r="OF336" s="142"/>
      <c r="OG336" s="142"/>
      <c r="OH336" s="142"/>
      <c r="OI336" s="142"/>
      <c r="OJ336" s="142"/>
      <c r="OK336" s="142"/>
      <c r="OL336" s="142"/>
      <c r="OM336" s="142"/>
      <c r="ON336" s="142"/>
      <c r="OO336" s="142"/>
      <c r="OP336" s="142"/>
      <c r="OQ336" s="142"/>
      <c r="OR336" s="142"/>
      <c r="OS336" s="142"/>
      <c r="OT336" s="142"/>
      <c r="OU336" s="142"/>
      <c r="OV336" s="142"/>
      <c r="OW336" s="142"/>
      <c r="OX336" s="142"/>
      <c r="OY336" s="142"/>
      <c r="OZ336" s="142"/>
      <c r="PA336" s="142"/>
      <c r="PB336" s="142"/>
      <c r="PC336" s="142"/>
      <c r="PD336" s="142"/>
      <c r="PE336" s="142"/>
      <c r="PF336" s="142"/>
      <c r="PG336" s="142"/>
      <c r="PH336" s="142"/>
      <c r="PI336" s="142"/>
      <c r="PJ336" s="142"/>
      <c r="PK336" s="142"/>
      <c r="PL336" s="142"/>
      <c r="PM336" s="142"/>
      <c r="PN336" s="142"/>
      <c r="PO336" s="142"/>
      <c r="PP336" s="142"/>
      <c r="PQ336" s="142"/>
      <c r="PR336" s="142"/>
      <c r="PS336" s="142"/>
      <c r="PT336" s="142"/>
      <c r="PU336" s="142"/>
      <c r="PV336" s="142"/>
      <c r="PW336" s="142"/>
      <c r="PX336" s="142"/>
      <c r="PY336" s="142"/>
      <c r="PZ336" s="142"/>
      <c r="QA336" s="142"/>
      <c r="QB336" s="142"/>
      <c r="QC336" s="142"/>
      <c r="QD336" s="142"/>
      <c r="QE336" s="142"/>
      <c r="QF336" s="142"/>
      <c r="QG336" s="142"/>
      <c r="QH336" s="142"/>
      <c r="QI336" s="142"/>
      <c r="QJ336" s="142"/>
      <c r="QK336" s="142"/>
      <c r="QL336" s="142"/>
      <c r="QM336" s="142"/>
      <c r="QN336" s="142"/>
      <c r="QO336" s="142"/>
      <c r="QP336" s="142"/>
      <c r="QQ336" s="142"/>
      <c r="QR336" s="142"/>
      <c r="QS336" s="142"/>
      <c r="QT336" s="142"/>
      <c r="QU336" s="142"/>
      <c r="QV336" s="142"/>
      <c r="QW336" s="142"/>
      <c r="QX336" s="142"/>
      <c r="QY336" s="142"/>
      <c r="QZ336" s="142"/>
      <c r="RA336" s="142"/>
      <c r="RB336" s="142"/>
      <c r="RC336" s="142"/>
      <c r="RD336" s="142"/>
      <c r="RE336" s="142"/>
      <c r="RF336" s="142"/>
      <c r="RG336" s="142"/>
      <c r="RH336" s="142"/>
      <c r="RI336" s="142"/>
      <c r="RJ336" s="142"/>
      <c r="RK336" s="142"/>
      <c r="RL336" s="142"/>
      <c r="RM336" s="142"/>
      <c r="RN336" s="142"/>
      <c r="RO336" s="142"/>
      <c r="RP336" s="142"/>
      <c r="RQ336" s="142"/>
      <c r="RR336" s="142"/>
      <c r="RS336" s="142"/>
      <c r="RT336" s="142"/>
      <c r="RU336" s="142"/>
      <c r="RV336" s="142"/>
      <c r="RW336" s="142"/>
      <c r="RX336" s="142"/>
      <c r="RY336" s="142"/>
      <c r="RZ336" s="142"/>
      <c r="SA336" s="142"/>
      <c r="SB336" s="142"/>
      <c r="SC336" s="142"/>
      <c r="SD336" s="142"/>
      <c r="SE336" s="142"/>
      <c r="SF336" s="142"/>
      <c r="SG336" s="142"/>
      <c r="SH336" s="142"/>
      <c r="SI336" s="142"/>
      <c r="SJ336" s="142"/>
      <c r="SK336" s="142"/>
      <c r="SL336" s="142"/>
      <c r="SM336" s="142"/>
      <c r="SN336" s="142"/>
      <c r="SO336" s="142"/>
      <c r="SP336" s="142"/>
      <c r="SQ336" s="142"/>
      <c r="SR336" s="142"/>
      <c r="SS336" s="142"/>
      <c r="ST336" s="142"/>
      <c r="SU336" s="142"/>
      <c r="SV336" s="142"/>
      <c r="SW336" s="142"/>
      <c r="SX336" s="142"/>
      <c r="SY336" s="142"/>
      <c r="SZ336" s="142"/>
      <c r="TA336" s="142"/>
      <c r="TB336" s="142"/>
      <c r="TC336" s="142"/>
      <c r="TD336" s="142"/>
      <c r="TE336" s="142"/>
      <c r="TF336" s="142"/>
      <c r="TG336" s="142"/>
      <c r="TH336" s="142"/>
      <c r="TI336" s="142"/>
      <c r="TJ336" s="142"/>
      <c r="TK336" s="142"/>
      <c r="TL336" s="142"/>
      <c r="TM336" s="142"/>
      <c r="TN336" s="142"/>
      <c r="TO336" s="142"/>
      <c r="TP336" s="142"/>
      <c r="TQ336" s="142"/>
      <c r="TR336" s="142"/>
      <c r="TS336" s="142"/>
      <c r="TT336" s="142"/>
      <c r="TU336" s="142"/>
      <c r="TV336" s="142"/>
      <c r="TW336" s="142"/>
      <c r="TX336" s="142"/>
      <c r="TY336" s="142"/>
      <c r="TZ336" s="142"/>
      <c r="UA336" s="142"/>
      <c r="UB336" s="142"/>
      <c r="UC336" s="142"/>
      <c r="UD336" s="142"/>
      <c r="UE336" s="142"/>
      <c r="UF336" s="142"/>
      <c r="UG336" s="142"/>
      <c r="UH336" s="142"/>
      <c r="UI336" s="142"/>
      <c r="UJ336" s="142"/>
      <c r="UK336" s="142"/>
      <c r="UL336" s="142"/>
      <c r="UM336" s="142"/>
      <c r="UN336" s="142"/>
      <c r="UO336" s="142"/>
      <c r="UP336" s="142"/>
      <c r="UQ336" s="142"/>
      <c r="UR336" s="142"/>
      <c r="US336" s="142"/>
      <c r="UT336" s="142"/>
      <c r="UU336" s="142"/>
      <c r="UV336" s="142"/>
      <c r="UW336" s="142"/>
      <c r="UX336" s="142"/>
      <c r="UY336" s="142"/>
      <c r="UZ336" s="142"/>
      <c r="VA336" s="142"/>
      <c r="VB336" s="142"/>
      <c r="VC336" s="142"/>
      <c r="VD336" s="142"/>
      <c r="VE336" s="142"/>
      <c r="VF336" s="142"/>
      <c r="VG336" s="142"/>
      <c r="VH336" s="142"/>
      <c r="VI336" s="142"/>
      <c r="VJ336" s="142"/>
      <c r="VK336" s="142"/>
      <c r="VL336" s="142"/>
      <c r="VM336" s="142"/>
      <c r="VN336" s="142"/>
      <c r="VO336" s="142"/>
      <c r="VP336" s="142"/>
      <c r="VQ336" s="142"/>
      <c r="VR336" s="142"/>
      <c r="VS336" s="142"/>
      <c r="VT336" s="142"/>
      <c r="VU336" s="142"/>
      <c r="VV336" s="142"/>
      <c r="VW336" s="142"/>
      <c r="VX336" s="142"/>
      <c r="VY336" s="142"/>
      <c r="VZ336" s="142"/>
      <c r="WA336" s="142"/>
      <c r="WB336" s="142"/>
      <c r="WC336" s="142"/>
      <c r="WD336" s="142"/>
      <c r="WE336" s="142"/>
      <c r="WF336" s="142"/>
      <c r="WG336" s="142"/>
      <c r="WH336" s="142"/>
      <c r="WI336" s="142"/>
      <c r="WJ336" s="142"/>
      <c r="WK336" s="142"/>
      <c r="WL336" s="142"/>
      <c r="WM336" s="142"/>
      <c r="WN336" s="142"/>
      <c r="WO336" s="142"/>
      <c r="WP336" s="142"/>
      <c r="WQ336" s="142"/>
      <c r="WR336" s="142"/>
      <c r="WS336" s="142"/>
      <c r="WT336" s="142"/>
      <c r="WU336" s="142"/>
      <c r="WV336" s="142"/>
      <c r="WW336" s="142"/>
      <c r="WX336" s="142"/>
      <c r="WY336" s="142"/>
      <c r="WZ336" s="142"/>
      <c r="XA336" s="142"/>
      <c r="XB336" s="142"/>
      <c r="XC336" s="142"/>
      <c r="XD336" s="142"/>
      <c r="XE336" s="142"/>
      <c r="XF336" s="142"/>
      <c r="XG336" s="142"/>
      <c r="XH336" s="142"/>
      <c r="XI336" s="142"/>
      <c r="XJ336" s="142"/>
      <c r="XK336" s="142"/>
      <c r="XL336" s="142"/>
      <c r="XM336" s="142"/>
      <c r="XN336" s="142"/>
      <c r="XO336" s="142"/>
      <c r="XP336" s="142"/>
      <c r="XQ336" s="142"/>
      <c r="XR336" s="142"/>
      <c r="XS336" s="142"/>
      <c r="XT336" s="142"/>
      <c r="XU336" s="142"/>
      <c r="XV336" s="142"/>
      <c r="XW336" s="142"/>
      <c r="XX336" s="142"/>
      <c r="XY336" s="142"/>
      <c r="XZ336" s="142"/>
      <c r="YA336" s="142"/>
      <c r="YB336" s="142"/>
      <c r="YC336" s="142"/>
      <c r="YD336" s="142"/>
      <c r="YE336" s="142"/>
      <c r="YF336" s="142"/>
      <c r="YG336" s="142"/>
      <c r="YH336" s="142"/>
      <c r="YI336" s="142"/>
      <c r="YJ336" s="142"/>
      <c r="YK336" s="142"/>
      <c r="YL336" s="142"/>
      <c r="YM336" s="142"/>
      <c r="YN336" s="142"/>
      <c r="YO336" s="142"/>
      <c r="YP336" s="142"/>
      <c r="YQ336" s="142"/>
      <c r="YR336" s="142"/>
      <c r="YS336" s="142"/>
      <c r="YT336" s="142"/>
      <c r="YU336" s="142"/>
      <c r="YV336" s="142"/>
      <c r="YW336" s="142"/>
      <c r="YX336" s="142"/>
      <c r="YY336" s="142"/>
      <c r="YZ336" s="142"/>
      <c r="ZA336" s="142"/>
      <c r="ZB336" s="142"/>
      <c r="ZC336" s="142"/>
      <c r="ZD336" s="142"/>
      <c r="ZE336" s="142"/>
      <c r="ZF336" s="142"/>
      <c r="ZG336" s="142"/>
      <c r="ZH336" s="142"/>
      <c r="ZI336" s="142"/>
      <c r="ZJ336" s="142"/>
      <c r="ZK336" s="142"/>
      <c r="ZL336" s="142"/>
      <c r="ZM336" s="142"/>
      <c r="ZN336" s="142"/>
      <c r="ZO336" s="142"/>
      <c r="ZP336" s="142"/>
      <c r="ZQ336" s="142"/>
      <c r="ZR336" s="142"/>
      <c r="ZS336" s="142"/>
      <c r="ZT336" s="142"/>
      <c r="ZU336" s="142"/>
      <c r="ZV336" s="142"/>
      <c r="ZW336" s="142"/>
      <c r="ZX336" s="142"/>
      <c r="ZY336" s="142"/>
      <c r="ZZ336" s="142"/>
      <c r="AAA336" s="142"/>
      <c r="AAB336" s="142"/>
      <c r="AAC336" s="142"/>
      <c r="AAD336" s="142"/>
      <c r="AAE336" s="142"/>
      <c r="AAF336" s="142"/>
      <c r="AAG336" s="142"/>
      <c r="AAH336" s="142"/>
      <c r="AAI336" s="142"/>
      <c r="AAJ336" s="142"/>
      <c r="AAK336" s="142"/>
      <c r="AAL336" s="142"/>
      <c r="AAM336" s="142"/>
      <c r="AAN336" s="142"/>
      <c r="AAO336" s="142"/>
      <c r="AAP336" s="142"/>
      <c r="AAQ336" s="142"/>
      <c r="AAR336" s="142"/>
      <c r="AAS336" s="142"/>
      <c r="AAT336" s="142"/>
      <c r="AAU336" s="142"/>
      <c r="AAV336" s="142"/>
      <c r="AAW336" s="142"/>
      <c r="AAX336" s="142"/>
      <c r="AAY336" s="142"/>
      <c r="AAZ336" s="142"/>
      <c r="ABA336" s="142"/>
      <c r="ABB336" s="142"/>
      <c r="ABC336" s="142"/>
      <c r="ABD336" s="142"/>
      <c r="ABE336" s="142"/>
      <c r="ABF336" s="142"/>
      <c r="ABG336" s="142"/>
      <c r="ABH336" s="142"/>
      <c r="ABI336" s="142"/>
      <c r="ABJ336" s="142"/>
      <c r="ABK336" s="142"/>
      <c r="ABL336" s="142"/>
      <c r="ABM336" s="142"/>
      <c r="ABN336" s="142"/>
      <c r="ABO336" s="142"/>
      <c r="ABP336" s="142"/>
      <c r="ABQ336" s="142"/>
      <c r="ABR336" s="142"/>
      <c r="ABS336" s="142"/>
      <c r="ABT336" s="142"/>
      <c r="ABU336" s="142"/>
      <c r="ABV336" s="142"/>
      <c r="ABW336" s="142"/>
      <c r="ABX336" s="142"/>
      <c r="ABY336" s="142"/>
      <c r="ABZ336" s="142"/>
      <c r="ACA336" s="142"/>
      <c r="ACB336" s="142"/>
      <c r="ACC336" s="142"/>
      <c r="ACD336" s="142"/>
      <c r="ACE336" s="142"/>
      <c r="ACF336" s="142"/>
      <c r="ACG336" s="142"/>
      <c r="ACH336" s="142"/>
      <c r="ACI336" s="142"/>
      <c r="ACJ336" s="142"/>
      <c r="ACK336" s="142"/>
      <c r="ACL336" s="142"/>
      <c r="ACM336" s="142"/>
      <c r="ACN336" s="142"/>
      <c r="ACO336" s="142"/>
      <c r="ACP336" s="142"/>
      <c r="ACQ336" s="142"/>
      <c r="ACR336" s="142"/>
      <c r="ACS336" s="142"/>
      <c r="ACT336" s="142"/>
      <c r="ACU336" s="142"/>
      <c r="ACV336" s="142"/>
      <c r="ACW336" s="142"/>
      <c r="ACX336" s="142"/>
      <c r="ACY336" s="142"/>
      <c r="ACZ336" s="142"/>
      <c r="ADA336" s="142"/>
      <c r="ADB336" s="142"/>
      <c r="ADC336" s="142"/>
      <c r="ADD336" s="142"/>
      <c r="ADE336" s="142"/>
      <c r="ADF336" s="142"/>
      <c r="ADG336" s="142"/>
      <c r="ADH336" s="142"/>
      <c r="ADI336" s="142"/>
      <c r="ADJ336" s="142"/>
      <c r="ADK336" s="142"/>
      <c r="ADL336" s="142"/>
      <c r="ADM336" s="142"/>
      <c r="ADN336" s="142"/>
      <c r="ADO336" s="142"/>
      <c r="ADP336" s="142"/>
      <c r="ADQ336" s="142"/>
      <c r="ADR336" s="142"/>
      <c r="ADS336" s="142"/>
      <c r="ADT336" s="142"/>
      <c r="ADU336" s="142"/>
      <c r="ADV336" s="142"/>
      <c r="ADW336" s="142"/>
      <c r="ADX336" s="142"/>
      <c r="ADY336" s="142"/>
      <c r="ADZ336" s="142"/>
      <c r="AEA336" s="142"/>
      <c r="AEB336" s="142"/>
      <c r="AEC336" s="142"/>
      <c r="AED336" s="142"/>
      <c r="AEE336" s="142"/>
      <c r="AEF336" s="142"/>
      <c r="AEG336" s="142"/>
      <c r="AEH336" s="142"/>
      <c r="AEI336" s="142"/>
      <c r="AEJ336" s="142"/>
      <c r="AEK336" s="142"/>
      <c r="AEL336" s="142"/>
      <c r="AEM336" s="142"/>
      <c r="AEN336" s="142"/>
      <c r="AEO336" s="142"/>
      <c r="AEP336" s="142"/>
      <c r="AEQ336" s="142"/>
      <c r="AER336" s="142"/>
      <c r="AES336" s="142"/>
      <c r="AET336" s="142"/>
      <c r="AEU336" s="142"/>
      <c r="AEV336" s="142"/>
      <c r="AEW336" s="142"/>
      <c r="AEX336" s="142"/>
      <c r="AEY336" s="142"/>
      <c r="AEZ336" s="142"/>
      <c r="AFA336" s="142"/>
      <c r="AFB336" s="142"/>
      <c r="AFC336" s="142"/>
      <c r="AFD336" s="142"/>
      <c r="AFE336" s="142"/>
      <c r="AFF336" s="142"/>
      <c r="AFG336" s="142"/>
      <c r="AFH336" s="142"/>
      <c r="AFI336" s="142"/>
      <c r="AFJ336" s="142"/>
      <c r="AFK336" s="142"/>
      <c r="AFL336" s="142"/>
      <c r="AFM336" s="142"/>
      <c r="AFN336" s="142"/>
      <c r="AFO336" s="142"/>
      <c r="AFP336" s="142"/>
      <c r="AFQ336" s="142"/>
      <c r="AFR336" s="142"/>
      <c r="AFS336" s="142"/>
      <c r="AFT336" s="142"/>
      <c r="AFU336" s="142"/>
      <c r="AFV336" s="142"/>
      <c r="AFW336" s="142"/>
      <c r="AFX336" s="142"/>
      <c r="AFY336" s="142"/>
      <c r="AFZ336" s="142"/>
      <c r="AGA336" s="142"/>
      <c r="AGB336" s="142"/>
      <c r="AGC336" s="142"/>
      <c r="AGD336" s="142"/>
      <c r="AGE336" s="142"/>
      <c r="AGF336" s="142"/>
      <c r="AGG336" s="142"/>
      <c r="AGH336" s="142"/>
      <c r="AGI336" s="142"/>
      <c r="AGJ336" s="142"/>
      <c r="AGK336" s="142"/>
      <c r="AGL336" s="142"/>
      <c r="AGM336" s="142"/>
      <c r="AGN336" s="142"/>
      <c r="AGO336" s="142"/>
      <c r="AGP336" s="142"/>
      <c r="AGQ336" s="142"/>
      <c r="AGR336" s="142"/>
      <c r="AGS336" s="142"/>
      <c r="AGT336" s="142"/>
      <c r="AGU336" s="142"/>
      <c r="AGV336" s="142"/>
      <c r="AGW336" s="142"/>
      <c r="AGX336" s="142"/>
      <c r="AGY336" s="142"/>
      <c r="AGZ336" s="142"/>
      <c r="AHA336" s="142"/>
      <c r="AHB336" s="142"/>
      <c r="AHC336" s="142"/>
      <c r="AHD336" s="142"/>
      <c r="AHE336" s="142"/>
      <c r="AHF336" s="142"/>
      <c r="AHG336" s="142"/>
      <c r="AHH336" s="142"/>
      <c r="AHI336" s="142"/>
      <c r="AHJ336" s="142"/>
      <c r="AHK336" s="142"/>
      <c r="AHL336" s="142"/>
      <c r="AHM336" s="142"/>
      <c r="AHN336" s="142"/>
      <c r="AHO336" s="142"/>
      <c r="AHP336" s="142"/>
      <c r="AHQ336" s="142"/>
      <c r="AHR336" s="142"/>
      <c r="AHS336" s="142"/>
      <c r="AHT336" s="142"/>
      <c r="AHU336" s="142"/>
      <c r="AHV336" s="142"/>
      <c r="AHW336" s="142"/>
      <c r="AHX336" s="142"/>
      <c r="AHY336" s="142"/>
      <c r="AHZ336" s="142"/>
      <c r="AIA336" s="142"/>
      <c r="AIB336" s="142"/>
      <c r="AIC336" s="142"/>
      <c r="AID336" s="142"/>
      <c r="AIE336" s="142"/>
      <c r="AIF336" s="142"/>
      <c r="AIG336" s="142"/>
      <c r="AIH336" s="142"/>
      <c r="AII336" s="142"/>
      <c r="AIJ336" s="142"/>
      <c r="AIK336" s="142"/>
      <c r="AIL336" s="142"/>
      <c r="AIM336" s="142"/>
      <c r="AIN336" s="142"/>
      <c r="AIO336" s="142"/>
      <c r="AIP336" s="142"/>
      <c r="AIQ336" s="142"/>
      <c r="AIR336" s="142"/>
      <c r="AIS336" s="142"/>
      <c r="AIT336" s="142"/>
      <c r="AIU336" s="142"/>
      <c r="AIV336" s="142"/>
      <c r="AIW336" s="142"/>
      <c r="AIX336" s="142"/>
      <c r="AIY336" s="142"/>
      <c r="AIZ336" s="142"/>
      <c r="AJA336" s="142"/>
      <c r="AJB336" s="142"/>
      <c r="AJC336" s="142"/>
      <c r="AJD336" s="142"/>
      <c r="AJE336" s="142"/>
      <c r="AJF336" s="142"/>
      <c r="AJG336" s="142"/>
      <c r="AJH336" s="142"/>
      <c r="AJI336" s="142"/>
      <c r="AJJ336" s="142"/>
      <c r="AJK336" s="142"/>
      <c r="AJL336" s="142"/>
      <c r="AJM336" s="142"/>
      <c r="AJN336" s="142"/>
      <c r="AJO336" s="142"/>
      <c r="AJP336" s="142"/>
      <c r="AJQ336" s="142"/>
      <c r="AJR336" s="142"/>
      <c r="AJS336" s="142"/>
      <c r="AJT336" s="142"/>
      <c r="AJU336" s="142"/>
      <c r="AJV336" s="142"/>
      <c r="AJW336" s="142"/>
      <c r="AJX336" s="142"/>
      <c r="AJY336" s="142"/>
      <c r="AJZ336" s="142"/>
      <c r="AKA336" s="142"/>
      <c r="AKB336" s="142"/>
      <c r="AKC336" s="142"/>
      <c r="AKD336" s="142"/>
      <c r="AKE336" s="142"/>
      <c r="AKF336" s="142"/>
      <c r="AKG336" s="142"/>
      <c r="AKH336" s="142"/>
      <c r="AKI336" s="142"/>
      <c r="AKJ336" s="142"/>
      <c r="AKK336" s="142"/>
      <c r="AKL336" s="142"/>
      <c r="AKM336" s="142"/>
      <c r="AKN336" s="142"/>
      <c r="AKO336" s="142"/>
      <c r="AKP336" s="142"/>
      <c r="AKQ336" s="142"/>
      <c r="AKR336" s="142"/>
      <c r="AKS336" s="142"/>
      <c r="AKT336" s="142"/>
      <c r="AKU336" s="142"/>
      <c r="AKV336" s="142"/>
      <c r="AKW336" s="142"/>
      <c r="AKX336" s="142"/>
      <c r="AKY336" s="142"/>
      <c r="AKZ336" s="142"/>
      <c r="ALA336" s="142"/>
      <c r="ALB336" s="142"/>
      <c r="ALC336" s="142"/>
      <c r="ALD336" s="142"/>
      <c r="ALE336" s="142"/>
      <c r="ALF336" s="142"/>
      <c r="ALG336" s="142"/>
      <c r="ALH336" s="142"/>
      <c r="ALI336" s="142"/>
      <c r="ALJ336" s="142"/>
      <c r="ALK336" s="142"/>
      <c r="ALL336" s="142"/>
      <c r="ALM336" s="142"/>
      <c r="ALN336" s="142"/>
      <c r="ALO336" s="142"/>
      <c r="ALP336" s="142"/>
      <c r="ALQ336" s="142"/>
      <c r="ALR336" s="142"/>
      <c r="ALS336" s="142"/>
      <c r="ALT336" s="142"/>
      <c r="ALU336" s="142"/>
      <c r="ALV336" s="142"/>
      <c r="ALW336" s="142"/>
      <c r="ALX336" s="142"/>
      <c r="ALY336" s="142"/>
      <c r="ALZ336" s="142"/>
      <c r="AMA336" s="142"/>
      <c r="AMB336" s="142"/>
      <c r="AMC336" s="142"/>
      <c r="AMD336" s="142"/>
      <c r="AME336" s="142"/>
      <c r="AMF336" s="142"/>
      <c r="AMG336" s="142"/>
      <c r="AMH336" s="142"/>
      <c r="AMI336" s="142"/>
      <c r="AMJ336" s="142"/>
      <c r="AMK336" s="142"/>
      <c r="AML336" s="142"/>
      <c r="AMM336" s="142"/>
      <c r="AMN336" s="142"/>
      <c r="AMO336" s="142"/>
      <c r="AMP336" s="142"/>
      <c r="AMQ336" s="142"/>
      <c r="AMR336" s="142"/>
      <c r="AMS336" s="142"/>
      <c r="AMT336" s="142"/>
      <c r="AMU336" s="142"/>
      <c r="AMV336" s="142"/>
      <c r="AMW336" s="142"/>
      <c r="AMX336" s="142"/>
      <c r="AMY336" s="142"/>
      <c r="AMZ336" s="142"/>
      <c r="ANA336" s="142"/>
      <c r="ANB336" s="142"/>
      <c r="ANC336" s="142"/>
      <c r="AND336" s="142"/>
      <c r="ANE336" s="142"/>
      <c r="ANF336" s="142"/>
      <c r="ANG336" s="142"/>
      <c r="ANH336" s="142"/>
      <c r="ANI336" s="142"/>
      <c r="ANJ336" s="142"/>
      <c r="ANK336" s="142"/>
      <c r="ANL336" s="142"/>
      <c r="ANM336" s="142"/>
      <c r="ANN336" s="142"/>
      <c r="ANO336" s="142"/>
      <c r="ANP336" s="142"/>
      <c r="ANQ336" s="142"/>
      <c r="ANR336" s="142"/>
      <c r="ANS336" s="142"/>
      <c r="ANT336" s="142"/>
      <c r="ANU336" s="142"/>
      <c r="ANV336" s="142"/>
      <c r="ANW336" s="142"/>
      <c r="ANX336" s="142"/>
      <c r="ANY336" s="142"/>
      <c r="ANZ336" s="142"/>
      <c r="AOA336" s="142"/>
      <c r="AOB336" s="142"/>
      <c r="AOC336" s="142"/>
      <c r="AOD336" s="142"/>
      <c r="AOE336" s="142"/>
      <c r="AOF336" s="142"/>
      <c r="AOG336" s="142"/>
      <c r="AOH336" s="142"/>
      <c r="AOI336" s="142"/>
      <c r="AOJ336" s="142"/>
      <c r="AOK336" s="142"/>
      <c r="AOL336" s="142"/>
      <c r="AOM336" s="142"/>
      <c r="AON336" s="142"/>
      <c r="AOO336" s="142"/>
      <c r="AOP336" s="142"/>
      <c r="AOQ336" s="142"/>
      <c r="AOR336" s="142"/>
      <c r="AOS336" s="142"/>
      <c r="AOT336" s="142"/>
      <c r="AOU336" s="142"/>
      <c r="AOV336" s="142"/>
      <c r="AOW336" s="142"/>
      <c r="AOX336" s="142"/>
      <c r="AOY336" s="142"/>
      <c r="AOZ336" s="142"/>
      <c r="APA336" s="142"/>
      <c r="APB336" s="142"/>
      <c r="APC336" s="142"/>
      <c r="APD336" s="142"/>
      <c r="APE336" s="142"/>
      <c r="APF336" s="142"/>
      <c r="APG336" s="142"/>
      <c r="APH336" s="142"/>
      <c r="API336" s="142"/>
      <c r="APJ336" s="142"/>
      <c r="APK336" s="142"/>
      <c r="APL336" s="142"/>
      <c r="APM336" s="142"/>
      <c r="APN336" s="142"/>
      <c r="APO336" s="142"/>
      <c r="APP336" s="142"/>
      <c r="APQ336" s="142"/>
      <c r="APR336" s="142"/>
      <c r="APS336" s="142"/>
      <c r="APT336" s="142"/>
      <c r="APU336" s="142"/>
      <c r="APV336" s="142"/>
      <c r="APW336" s="142"/>
      <c r="APX336" s="142"/>
      <c r="APY336" s="142"/>
      <c r="APZ336" s="142"/>
      <c r="AQA336" s="142"/>
      <c r="AQB336" s="142"/>
      <c r="AQC336" s="142"/>
      <c r="AQD336" s="142"/>
      <c r="AQE336" s="142"/>
      <c r="AQF336" s="142"/>
      <c r="AQG336" s="142"/>
      <c r="AQH336" s="142"/>
      <c r="AQI336" s="142"/>
      <c r="AQJ336" s="142"/>
      <c r="AQK336" s="142"/>
      <c r="AQL336" s="142"/>
      <c r="AQM336" s="142"/>
      <c r="AQN336" s="142"/>
      <c r="AQO336" s="142"/>
      <c r="AQP336" s="142"/>
      <c r="AQQ336" s="142"/>
      <c r="AQR336" s="142"/>
      <c r="AQS336" s="142"/>
      <c r="AQT336" s="142"/>
      <c r="AQU336" s="142"/>
      <c r="AQV336" s="142"/>
      <c r="AQW336" s="142"/>
      <c r="AQX336" s="142"/>
      <c r="AQY336" s="142"/>
      <c r="AQZ336" s="142"/>
      <c r="ARA336" s="142"/>
      <c r="ARB336" s="142"/>
      <c r="ARC336" s="142"/>
      <c r="ARD336" s="142"/>
      <c r="ARE336" s="142"/>
      <c r="ARF336" s="142"/>
      <c r="ARG336" s="142"/>
      <c r="ARH336" s="142"/>
      <c r="ARI336" s="142"/>
      <c r="ARJ336" s="142"/>
      <c r="ARK336" s="142"/>
      <c r="ARL336" s="142"/>
      <c r="ARM336" s="142"/>
      <c r="ARN336" s="142"/>
      <c r="ARO336" s="142"/>
      <c r="ARP336" s="142"/>
      <c r="ARQ336" s="142"/>
      <c r="ARR336" s="142"/>
      <c r="ARS336" s="142"/>
      <c r="ART336" s="142"/>
      <c r="ARU336" s="142"/>
      <c r="ARV336" s="142"/>
      <c r="ARW336" s="142"/>
      <c r="ARX336" s="142"/>
      <c r="ARY336" s="142"/>
      <c r="ARZ336" s="142"/>
      <c r="ASA336" s="142"/>
      <c r="ASB336" s="142"/>
      <c r="ASC336" s="142"/>
      <c r="ASD336" s="142"/>
      <c r="ASE336" s="142"/>
      <c r="ASF336" s="142"/>
      <c r="ASG336" s="142"/>
      <c r="ASH336" s="142"/>
      <c r="ASI336" s="142"/>
      <c r="ASJ336" s="142"/>
      <c r="ASK336" s="142"/>
      <c r="ASL336" s="142"/>
      <c r="ASM336" s="142"/>
      <c r="ASN336" s="142"/>
      <c r="ASO336" s="142"/>
      <c r="ASP336" s="142"/>
      <c r="ASQ336" s="142"/>
      <c r="ASR336" s="142"/>
      <c r="ASS336" s="142"/>
      <c r="AST336" s="142"/>
      <c r="ASU336" s="142"/>
      <c r="ASV336" s="142"/>
      <c r="ASW336" s="142"/>
      <c r="ASX336" s="142"/>
      <c r="ASY336" s="142"/>
      <c r="ASZ336" s="142"/>
      <c r="ATA336" s="142"/>
      <c r="ATB336" s="142"/>
      <c r="ATC336" s="142"/>
      <c r="ATD336" s="142"/>
      <c r="ATE336" s="142"/>
      <c r="ATF336" s="142"/>
      <c r="ATG336" s="142"/>
      <c r="ATH336" s="142"/>
      <c r="ATI336" s="142"/>
      <c r="ATJ336" s="142"/>
      <c r="ATK336" s="142"/>
      <c r="ATL336" s="142"/>
      <c r="ATM336" s="142"/>
      <c r="ATN336" s="142"/>
      <c r="ATO336" s="142"/>
      <c r="ATP336" s="142"/>
      <c r="ATQ336" s="142"/>
      <c r="ATR336" s="142"/>
      <c r="ATS336" s="142"/>
      <c r="ATT336" s="142"/>
      <c r="ATU336" s="142"/>
      <c r="ATV336" s="142"/>
      <c r="ATW336" s="142"/>
      <c r="ATX336" s="142"/>
      <c r="ATY336" s="142"/>
      <c r="ATZ336" s="142"/>
      <c r="AUA336" s="142"/>
      <c r="AUB336" s="142"/>
      <c r="AUC336" s="142"/>
      <c r="AUD336" s="142"/>
      <c r="AUE336" s="142"/>
      <c r="AUF336" s="142"/>
      <c r="AUG336" s="142"/>
      <c r="AUH336" s="142"/>
      <c r="AUI336" s="142"/>
      <c r="AUJ336" s="142"/>
      <c r="AUK336" s="142"/>
      <c r="AUL336" s="142"/>
      <c r="AUM336" s="142"/>
      <c r="AUN336" s="142"/>
      <c r="AUO336" s="142"/>
      <c r="AUP336" s="142"/>
      <c r="AUQ336" s="142"/>
      <c r="AUR336" s="142"/>
      <c r="AUS336" s="142"/>
      <c r="AUT336" s="142"/>
      <c r="AUU336" s="142"/>
      <c r="AUV336" s="142"/>
      <c r="AUW336" s="142"/>
      <c r="AUX336" s="142"/>
      <c r="AUY336" s="142"/>
      <c r="AUZ336" s="142"/>
      <c r="AVA336" s="142"/>
      <c r="AVB336" s="142"/>
      <c r="AVC336" s="142"/>
      <c r="AVD336" s="142"/>
      <c r="AVE336" s="142"/>
      <c r="AVF336" s="142"/>
      <c r="AVG336" s="142"/>
      <c r="AVH336" s="142"/>
      <c r="AVI336" s="142"/>
      <c r="AVJ336" s="142"/>
      <c r="AVK336" s="142"/>
      <c r="AVL336" s="142"/>
      <c r="AVM336" s="142"/>
      <c r="AVN336" s="142"/>
      <c r="AVO336" s="142"/>
      <c r="AVP336" s="142"/>
      <c r="AVQ336" s="142"/>
      <c r="AVR336" s="142"/>
      <c r="AVS336" s="142"/>
      <c r="AVT336" s="142"/>
      <c r="AVU336" s="142"/>
      <c r="AVV336" s="142"/>
      <c r="AVW336" s="142"/>
      <c r="AVX336" s="142"/>
      <c r="AVY336" s="142"/>
      <c r="AVZ336" s="142"/>
      <c r="AWA336" s="142"/>
      <c r="AWB336" s="142"/>
      <c r="AWC336" s="142"/>
      <c r="AWD336" s="142"/>
      <c r="AWE336" s="142"/>
      <c r="AWF336" s="142"/>
      <c r="AWG336" s="142"/>
      <c r="AWH336" s="142"/>
      <c r="AWI336" s="142"/>
      <c r="AWJ336" s="142"/>
      <c r="AWK336" s="142"/>
      <c r="AWL336" s="142"/>
      <c r="AWM336" s="142"/>
      <c r="AWN336" s="142"/>
      <c r="AWO336" s="142"/>
      <c r="AWP336" s="142"/>
      <c r="AWQ336" s="142"/>
      <c r="AWR336" s="142"/>
      <c r="AWS336" s="142"/>
      <c r="AWT336" s="142"/>
      <c r="AWU336" s="142"/>
      <c r="AWV336" s="142"/>
      <c r="AWW336" s="142"/>
      <c r="AWX336" s="142"/>
      <c r="AWY336" s="142"/>
      <c r="AWZ336" s="142"/>
      <c r="AXA336" s="142"/>
      <c r="AXB336" s="142"/>
      <c r="AXC336" s="142"/>
      <c r="AXD336" s="142"/>
      <c r="AXE336" s="142"/>
      <c r="AXF336" s="142"/>
      <c r="AXG336" s="142"/>
      <c r="AXH336" s="142"/>
      <c r="AXI336" s="142"/>
      <c r="AXJ336" s="142"/>
      <c r="AXK336" s="142"/>
      <c r="AXL336" s="142"/>
      <c r="AXM336" s="142"/>
      <c r="AXN336" s="142"/>
      <c r="AXO336" s="142"/>
      <c r="AXP336" s="142"/>
      <c r="AXQ336" s="142"/>
      <c r="AXR336" s="142"/>
      <c r="AXS336" s="142"/>
      <c r="AXT336" s="142"/>
      <c r="AXU336" s="142"/>
      <c r="AXV336" s="142"/>
      <c r="AXW336" s="142"/>
      <c r="AXX336" s="142"/>
      <c r="AXY336" s="142"/>
      <c r="AXZ336" s="142"/>
      <c r="AYA336" s="142"/>
      <c r="AYB336" s="142"/>
      <c r="AYC336" s="142"/>
      <c r="AYD336" s="142"/>
      <c r="AYE336" s="142"/>
      <c r="AYF336" s="142"/>
      <c r="AYG336" s="142"/>
      <c r="AYH336" s="142"/>
      <c r="AYI336" s="142"/>
      <c r="AYJ336" s="142"/>
      <c r="AYK336" s="142"/>
      <c r="AYL336" s="142"/>
      <c r="AYM336" s="142"/>
      <c r="AYN336" s="142"/>
      <c r="AYO336" s="142"/>
      <c r="AYP336" s="142"/>
      <c r="AYQ336" s="142"/>
      <c r="AYR336" s="142"/>
      <c r="AYS336" s="142"/>
      <c r="AYT336" s="142"/>
      <c r="AYU336" s="142"/>
      <c r="AYV336" s="142"/>
      <c r="AYW336" s="142"/>
      <c r="AYX336" s="142"/>
      <c r="AYY336" s="142"/>
      <c r="AYZ336" s="142"/>
      <c r="AZA336" s="142"/>
      <c r="AZB336" s="142"/>
      <c r="AZC336" s="142"/>
      <c r="AZD336" s="142"/>
      <c r="AZE336" s="142"/>
      <c r="AZF336" s="142"/>
      <c r="AZG336" s="142"/>
      <c r="AZH336" s="142"/>
      <c r="AZI336" s="142"/>
      <c r="AZJ336" s="142"/>
      <c r="AZK336" s="142"/>
      <c r="AZL336" s="142"/>
      <c r="AZM336" s="142"/>
      <c r="AZN336" s="142"/>
      <c r="AZO336" s="142"/>
      <c r="AZP336" s="142"/>
      <c r="AZQ336" s="142"/>
      <c r="AZR336" s="142"/>
      <c r="AZS336" s="142"/>
      <c r="AZT336" s="142"/>
      <c r="AZU336" s="142"/>
      <c r="AZV336" s="142"/>
      <c r="AZW336" s="142"/>
      <c r="AZX336" s="142"/>
      <c r="AZY336" s="142"/>
      <c r="AZZ336" s="142"/>
      <c r="BAA336" s="142"/>
      <c r="BAB336" s="142"/>
      <c r="BAC336" s="142"/>
      <c r="BAD336" s="142"/>
      <c r="BAE336" s="142"/>
      <c r="BAF336" s="142"/>
      <c r="BAG336" s="142"/>
      <c r="BAH336" s="142"/>
      <c r="BAI336" s="142"/>
      <c r="BAJ336" s="142"/>
      <c r="BAK336" s="142"/>
      <c r="BAL336" s="142"/>
      <c r="BAM336" s="142"/>
      <c r="BAN336" s="142"/>
      <c r="BAO336" s="142"/>
      <c r="BAP336" s="142"/>
      <c r="BAQ336" s="142"/>
      <c r="BAR336" s="142"/>
      <c r="BAS336" s="142"/>
      <c r="BAT336" s="142"/>
      <c r="BAU336" s="142"/>
      <c r="BAV336" s="142"/>
      <c r="BAW336" s="142"/>
      <c r="BAX336" s="142"/>
      <c r="BAY336" s="142"/>
      <c r="BAZ336" s="142"/>
      <c r="BBA336" s="142"/>
      <c r="BBB336" s="142"/>
      <c r="BBC336" s="142"/>
      <c r="BBD336" s="142"/>
      <c r="BBE336" s="142"/>
      <c r="BBF336" s="142"/>
      <c r="BBG336" s="142"/>
      <c r="BBH336" s="142"/>
      <c r="BBI336" s="142"/>
      <c r="BBJ336" s="142"/>
      <c r="BBK336" s="142"/>
      <c r="BBL336" s="142"/>
      <c r="BBM336" s="142"/>
      <c r="BBN336" s="142"/>
      <c r="BBO336" s="142"/>
      <c r="BBP336" s="142"/>
      <c r="BBQ336" s="142"/>
      <c r="BBR336" s="142"/>
      <c r="BBS336" s="142"/>
      <c r="BBT336" s="142"/>
      <c r="BBU336" s="142"/>
      <c r="BBV336" s="142"/>
      <c r="BBW336" s="142"/>
      <c r="BBX336" s="142"/>
      <c r="BBY336" s="142"/>
      <c r="BBZ336" s="142"/>
      <c r="BCA336" s="142"/>
      <c r="BCB336" s="142"/>
      <c r="BCC336" s="142"/>
      <c r="BCD336" s="142"/>
      <c r="BCE336" s="142"/>
      <c r="BCF336" s="142"/>
      <c r="BCG336" s="142"/>
      <c r="BCH336" s="142"/>
      <c r="BCI336" s="142"/>
      <c r="BCJ336" s="142"/>
      <c r="BCK336" s="142"/>
      <c r="BCL336" s="142"/>
      <c r="BCM336" s="142"/>
      <c r="BCN336" s="142"/>
      <c r="BCO336" s="142"/>
      <c r="BCP336" s="142"/>
      <c r="BCQ336" s="142"/>
      <c r="BCR336" s="142"/>
      <c r="BCS336" s="142"/>
      <c r="BCT336" s="142"/>
      <c r="BCU336" s="142"/>
      <c r="BCV336" s="142"/>
      <c r="BCW336" s="142"/>
      <c r="BCX336" s="142"/>
      <c r="BCY336" s="142"/>
      <c r="BCZ336" s="142"/>
      <c r="BDA336" s="142"/>
      <c r="BDB336" s="142"/>
      <c r="BDC336" s="142"/>
      <c r="BDD336" s="142"/>
      <c r="BDE336" s="142"/>
      <c r="BDF336" s="142"/>
      <c r="BDG336" s="142"/>
      <c r="BDH336" s="142"/>
      <c r="BDI336" s="142"/>
      <c r="BDJ336" s="142"/>
      <c r="BDK336" s="142"/>
      <c r="BDL336" s="142"/>
      <c r="BDM336" s="142"/>
      <c r="BDN336" s="142"/>
      <c r="BDO336" s="142"/>
      <c r="BDP336" s="142"/>
      <c r="BDQ336" s="142"/>
      <c r="BDR336" s="142"/>
      <c r="BDS336" s="142"/>
      <c r="BDT336" s="142"/>
      <c r="BDU336" s="142"/>
      <c r="BDV336" s="142"/>
      <c r="BDW336" s="142"/>
      <c r="BDX336" s="142"/>
      <c r="BDY336" s="142"/>
      <c r="BDZ336" s="142"/>
      <c r="BEA336" s="142"/>
      <c r="BEB336" s="142"/>
      <c r="BEC336" s="142"/>
      <c r="BED336" s="142"/>
      <c r="BEE336" s="142"/>
      <c r="BEF336" s="142"/>
      <c r="BEG336" s="142"/>
      <c r="BEH336" s="142"/>
      <c r="BEI336" s="142"/>
      <c r="BEJ336" s="142"/>
      <c r="BEK336" s="142"/>
      <c r="BEL336" s="142"/>
      <c r="BEM336" s="142"/>
      <c r="BEN336" s="142"/>
      <c r="BEO336" s="142"/>
      <c r="BEP336" s="142"/>
      <c r="BEQ336" s="142"/>
      <c r="BER336" s="142"/>
      <c r="BES336" s="142"/>
      <c r="BET336" s="142"/>
      <c r="BEU336" s="142"/>
      <c r="BEV336" s="142"/>
      <c r="BEW336" s="142"/>
      <c r="BEX336" s="142"/>
      <c r="BEY336" s="142"/>
      <c r="BEZ336" s="142"/>
      <c r="BFA336" s="142"/>
      <c r="BFB336" s="142"/>
      <c r="BFC336" s="142"/>
      <c r="BFD336" s="142"/>
      <c r="BFE336" s="142"/>
      <c r="BFF336" s="142"/>
      <c r="BFG336" s="142"/>
      <c r="BFH336" s="142"/>
      <c r="BFI336" s="142"/>
      <c r="BFJ336" s="142"/>
      <c r="BFK336" s="142"/>
      <c r="BFL336" s="142"/>
      <c r="BFM336" s="142"/>
      <c r="BFN336" s="142"/>
      <c r="BFO336" s="142"/>
      <c r="BFP336" s="142"/>
      <c r="BFQ336" s="142"/>
      <c r="BFR336" s="142"/>
      <c r="BFS336" s="142"/>
      <c r="BFT336" s="142"/>
      <c r="BFU336" s="142"/>
      <c r="BFV336" s="142"/>
      <c r="BFW336" s="142"/>
      <c r="BFX336" s="142"/>
      <c r="BFY336" s="142"/>
      <c r="BFZ336" s="142"/>
      <c r="BGA336" s="142"/>
      <c r="BGB336" s="142"/>
      <c r="BGC336" s="142"/>
      <c r="BGD336" s="142"/>
      <c r="BGE336" s="142"/>
      <c r="BGF336" s="142"/>
      <c r="BGG336" s="142"/>
      <c r="BGH336" s="142"/>
      <c r="BGI336" s="142"/>
      <c r="BGJ336" s="142"/>
      <c r="BGK336" s="142"/>
      <c r="BGL336" s="142"/>
      <c r="BGM336" s="142"/>
      <c r="BGN336" s="142"/>
      <c r="BGO336" s="142"/>
      <c r="BGP336" s="142"/>
      <c r="BGQ336" s="142"/>
      <c r="BGR336" s="142"/>
      <c r="BGS336" s="142"/>
      <c r="BGT336" s="142"/>
      <c r="BGU336" s="142"/>
      <c r="BGV336" s="142"/>
      <c r="BGW336" s="142"/>
      <c r="BGX336" s="142"/>
      <c r="BGY336" s="142"/>
      <c r="BGZ336" s="142"/>
      <c r="BHA336" s="142"/>
      <c r="BHB336" s="142"/>
      <c r="BHC336" s="142"/>
      <c r="BHD336" s="142"/>
      <c r="BHE336" s="142"/>
      <c r="BHF336" s="142"/>
      <c r="BHG336" s="142"/>
      <c r="BHH336" s="142"/>
      <c r="BHI336" s="142"/>
      <c r="BHJ336" s="142"/>
      <c r="BHK336" s="142"/>
      <c r="BHL336" s="142"/>
      <c r="BHM336" s="142"/>
      <c r="BHN336" s="142"/>
      <c r="BHO336" s="142"/>
      <c r="BHP336" s="142"/>
      <c r="BHQ336" s="142"/>
      <c r="BHR336" s="142"/>
      <c r="BHS336" s="142"/>
      <c r="BHT336" s="142"/>
      <c r="BHU336" s="142"/>
      <c r="BHV336" s="142"/>
      <c r="BHW336" s="142"/>
      <c r="BHX336" s="142"/>
      <c r="BHY336" s="142"/>
      <c r="BHZ336" s="142"/>
      <c r="BIA336" s="142"/>
      <c r="BIB336" s="142"/>
      <c r="BIC336" s="142"/>
      <c r="BID336" s="142"/>
      <c r="BIE336" s="142"/>
      <c r="BIF336" s="142"/>
      <c r="BIG336" s="142"/>
      <c r="BIH336" s="142"/>
      <c r="BII336" s="142"/>
      <c r="BIJ336" s="142"/>
      <c r="BIK336" s="142"/>
      <c r="BIL336" s="142"/>
      <c r="BIM336" s="142"/>
      <c r="BIN336" s="142"/>
      <c r="BIO336" s="142"/>
      <c r="BIP336" s="142"/>
      <c r="BIQ336" s="142"/>
      <c r="BIR336" s="142"/>
      <c r="BIS336" s="142"/>
      <c r="BIT336" s="142"/>
      <c r="BIU336" s="142"/>
      <c r="BIV336" s="142"/>
      <c r="BIW336" s="142"/>
      <c r="BIX336" s="142"/>
      <c r="BIY336" s="142"/>
      <c r="BIZ336" s="142"/>
      <c r="BJA336" s="142"/>
      <c r="BJB336" s="142"/>
      <c r="BJC336" s="142"/>
      <c r="BJD336" s="142"/>
      <c r="BJE336" s="142"/>
      <c r="BJF336" s="142"/>
      <c r="BJG336" s="142"/>
      <c r="BJH336" s="142"/>
      <c r="BJI336" s="142"/>
      <c r="BJJ336" s="142"/>
      <c r="BJK336" s="142"/>
      <c r="BJL336" s="142"/>
      <c r="BJM336" s="142"/>
      <c r="BJN336" s="142"/>
      <c r="BJO336" s="142"/>
      <c r="BJP336" s="142"/>
      <c r="BJQ336" s="142"/>
      <c r="BJR336" s="142"/>
      <c r="BJS336" s="142"/>
      <c r="BJT336" s="142"/>
      <c r="BJU336" s="142"/>
      <c r="BJV336" s="142"/>
      <c r="BJW336" s="142"/>
      <c r="BJX336" s="142"/>
      <c r="BJY336" s="142"/>
      <c r="BJZ336" s="142"/>
      <c r="BKA336" s="142"/>
      <c r="BKB336" s="142"/>
      <c r="BKC336" s="142"/>
      <c r="BKD336" s="142"/>
      <c r="BKE336" s="142"/>
      <c r="BKF336" s="142"/>
      <c r="BKG336" s="142"/>
      <c r="BKH336" s="142"/>
      <c r="BKI336" s="142"/>
      <c r="BKJ336" s="142"/>
      <c r="BKK336" s="142"/>
      <c r="BKL336" s="142"/>
      <c r="BKM336" s="142"/>
      <c r="BKN336" s="142"/>
      <c r="BKO336" s="142"/>
      <c r="BKP336" s="142"/>
      <c r="BKQ336" s="142"/>
      <c r="BKR336" s="142"/>
      <c r="BKS336" s="142"/>
      <c r="BKT336" s="142"/>
      <c r="BKU336" s="142"/>
      <c r="BKV336" s="142"/>
      <c r="BKW336" s="142"/>
      <c r="BKX336" s="142"/>
      <c r="BKY336" s="142"/>
      <c r="BKZ336" s="142"/>
      <c r="BLA336" s="142"/>
      <c r="BLB336" s="142"/>
      <c r="BLC336" s="142"/>
      <c r="BLD336" s="142"/>
      <c r="BLE336" s="142"/>
      <c r="BLF336" s="142"/>
      <c r="BLG336" s="142"/>
      <c r="BLH336" s="142"/>
      <c r="BLI336" s="142"/>
      <c r="BLJ336" s="142"/>
      <c r="BLK336" s="142"/>
      <c r="BLL336" s="142"/>
      <c r="BLM336" s="142"/>
      <c r="BLN336" s="142"/>
      <c r="BLO336" s="142"/>
      <c r="BLP336" s="142"/>
      <c r="BLQ336" s="142"/>
      <c r="BLR336" s="142"/>
      <c r="BLS336" s="142"/>
      <c r="BLT336" s="142"/>
      <c r="BLU336" s="142"/>
      <c r="BLV336" s="142"/>
      <c r="BLW336" s="142"/>
      <c r="BLX336" s="142"/>
      <c r="BLY336" s="142"/>
      <c r="BLZ336" s="142"/>
      <c r="BMA336" s="142"/>
      <c r="BMB336" s="142"/>
      <c r="BMC336" s="142"/>
      <c r="BMD336" s="142"/>
      <c r="BME336" s="142"/>
      <c r="BMF336" s="142"/>
      <c r="BMG336" s="142"/>
      <c r="BMH336" s="142"/>
      <c r="BMI336" s="142"/>
      <c r="BMJ336" s="142"/>
      <c r="BMK336" s="142"/>
      <c r="BML336" s="142"/>
      <c r="BMM336" s="142"/>
      <c r="BMN336" s="142"/>
      <c r="BMO336" s="142"/>
      <c r="BMP336" s="142"/>
      <c r="BMQ336" s="142"/>
      <c r="BMR336" s="142"/>
      <c r="BMS336" s="142"/>
      <c r="BMT336" s="142"/>
      <c r="BMU336" s="142"/>
      <c r="BMV336" s="142"/>
      <c r="BMW336" s="142"/>
      <c r="BMX336" s="142"/>
      <c r="BMY336" s="142"/>
      <c r="BMZ336" s="142"/>
      <c r="BNA336" s="142"/>
      <c r="BNB336" s="142"/>
      <c r="BNC336" s="142"/>
      <c r="BND336" s="142"/>
      <c r="BNE336" s="142"/>
      <c r="BNF336" s="142"/>
      <c r="BNG336" s="142"/>
      <c r="BNH336" s="142"/>
      <c r="BNI336" s="142"/>
      <c r="BNJ336" s="142"/>
      <c r="BNK336" s="142"/>
      <c r="BNL336" s="142"/>
      <c r="BNM336" s="142"/>
      <c r="BNN336" s="142"/>
      <c r="BNO336" s="142"/>
      <c r="BNP336" s="142"/>
      <c r="BNQ336" s="142"/>
      <c r="BNR336" s="142"/>
      <c r="BNS336" s="142"/>
      <c r="BNT336" s="142"/>
      <c r="BNU336" s="142"/>
      <c r="BNV336" s="142"/>
      <c r="BNW336" s="142"/>
      <c r="BNX336" s="142"/>
      <c r="BNY336" s="142"/>
      <c r="BNZ336" s="142"/>
      <c r="BOA336" s="142"/>
      <c r="BOB336" s="142"/>
      <c r="BOC336" s="142"/>
      <c r="BOD336" s="142"/>
      <c r="BOE336" s="142"/>
      <c r="BOF336" s="142"/>
      <c r="BOG336" s="142"/>
      <c r="BOH336" s="142"/>
      <c r="BOI336" s="142"/>
      <c r="BOJ336" s="142"/>
      <c r="BOK336" s="142"/>
      <c r="BOL336" s="142"/>
      <c r="BOM336" s="142"/>
      <c r="BON336" s="142"/>
      <c r="BOO336" s="142"/>
      <c r="BOP336" s="142"/>
      <c r="BOQ336" s="142"/>
      <c r="BOR336" s="142"/>
      <c r="BOS336" s="142"/>
      <c r="BOT336" s="142"/>
      <c r="BOU336" s="142"/>
      <c r="BOV336" s="142"/>
      <c r="BOW336" s="142"/>
      <c r="BOX336" s="142"/>
      <c r="BOY336" s="142"/>
      <c r="BOZ336" s="142"/>
      <c r="BPA336" s="142"/>
      <c r="BPB336" s="142"/>
      <c r="BPC336" s="142"/>
      <c r="BPD336" s="142"/>
      <c r="BPE336" s="142"/>
      <c r="BPF336" s="142"/>
      <c r="BPG336" s="142"/>
      <c r="BPH336" s="142"/>
      <c r="BPI336" s="142"/>
      <c r="BPJ336" s="142"/>
      <c r="BPK336" s="142"/>
      <c r="BPL336" s="142"/>
      <c r="BPM336" s="142"/>
      <c r="BPN336" s="142"/>
      <c r="BPO336" s="142"/>
      <c r="BPP336" s="142"/>
      <c r="BPQ336" s="142"/>
      <c r="BPR336" s="142"/>
      <c r="BPS336" s="142"/>
      <c r="BPT336" s="142"/>
      <c r="BPU336" s="142"/>
      <c r="BPV336" s="142"/>
      <c r="BPW336" s="142"/>
      <c r="BPX336" s="142"/>
      <c r="BPY336" s="142"/>
      <c r="BPZ336" s="142"/>
      <c r="BQA336" s="142"/>
      <c r="BQB336" s="142"/>
      <c r="BQC336" s="142"/>
      <c r="BQD336" s="142"/>
      <c r="BQE336" s="142"/>
      <c r="BQF336" s="142"/>
      <c r="BQG336" s="142"/>
      <c r="BQH336" s="142"/>
      <c r="BQI336" s="142"/>
      <c r="BQJ336" s="142"/>
      <c r="BQK336" s="142"/>
      <c r="BQL336" s="142"/>
      <c r="BQM336" s="142"/>
      <c r="BQN336" s="142"/>
      <c r="BQO336" s="142"/>
      <c r="BQP336" s="142"/>
      <c r="BQQ336" s="142"/>
      <c r="BQR336" s="142"/>
      <c r="BQS336" s="142"/>
      <c r="BQT336" s="142"/>
      <c r="BQU336" s="142"/>
      <c r="BQV336" s="142"/>
      <c r="BQW336" s="142"/>
      <c r="BQX336" s="142"/>
      <c r="BQY336" s="142"/>
      <c r="BQZ336" s="142"/>
      <c r="BRA336" s="142"/>
      <c r="BRB336" s="142"/>
      <c r="BRC336" s="142"/>
      <c r="BRD336" s="142"/>
      <c r="BRE336" s="142"/>
      <c r="BRF336" s="142"/>
      <c r="BRG336" s="142"/>
      <c r="BRH336" s="142"/>
      <c r="BRI336" s="142"/>
      <c r="BRJ336" s="142"/>
      <c r="BRK336" s="142"/>
      <c r="BRL336" s="142"/>
      <c r="BRM336" s="142"/>
      <c r="BRN336" s="142"/>
      <c r="BRO336" s="142"/>
      <c r="BRP336" s="142"/>
      <c r="BRQ336" s="142"/>
      <c r="BRR336" s="142"/>
      <c r="BRS336" s="142"/>
      <c r="BRT336" s="142"/>
      <c r="BRU336" s="142"/>
      <c r="BRV336" s="142"/>
      <c r="BRW336" s="142"/>
      <c r="BRX336" s="142"/>
      <c r="BRY336" s="142"/>
      <c r="BRZ336" s="142"/>
      <c r="BSA336" s="142"/>
      <c r="BSB336" s="142"/>
      <c r="BSC336" s="142"/>
      <c r="BSD336" s="142"/>
      <c r="BSE336" s="142"/>
      <c r="BSF336" s="142"/>
      <c r="BSG336" s="142"/>
      <c r="BSH336" s="142"/>
      <c r="BSI336" s="142"/>
      <c r="BSJ336" s="142"/>
      <c r="BSK336" s="142"/>
      <c r="BSL336" s="142"/>
      <c r="BSM336" s="142"/>
      <c r="BSN336" s="142"/>
      <c r="BSO336" s="142"/>
      <c r="BSP336" s="142"/>
      <c r="BSQ336" s="142"/>
      <c r="BSR336" s="142"/>
      <c r="BSS336" s="142"/>
      <c r="BST336" s="142"/>
      <c r="BSU336" s="142"/>
      <c r="BSV336" s="142"/>
      <c r="BSW336" s="142"/>
      <c r="BSX336" s="142"/>
      <c r="BSY336" s="142"/>
      <c r="BSZ336" s="142"/>
      <c r="BTA336" s="142"/>
      <c r="BTB336" s="142"/>
      <c r="BTC336" s="142"/>
      <c r="BTD336" s="142"/>
      <c r="BTE336" s="142"/>
      <c r="BTF336" s="142"/>
      <c r="BTG336" s="142"/>
      <c r="BTH336" s="142"/>
      <c r="BTI336" s="142"/>
      <c r="BTJ336" s="142"/>
      <c r="BTK336" s="142"/>
      <c r="BTL336" s="142"/>
      <c r="BTM336" s="142"/>
      <c r="BTN336" s="142"/>
      <c r="BTO336" s="142"/>
      <c r="BTP336" s="142"/>
      <c r="BTQ336" s="142"/>
      <c r="BTR336" s="142"/>
      <c r="BTS336" s="142"/>
      <c r="BTT336" s="142"/>
      <c r="BTU336" s="142"/>
      <c r="BTV336" s="142"/>
      <c r="BTW336" s="142"/>
      <c r="BTX336" s="142"/>
      <c r="BTY336" s="142"/>
      <c r="BTZ336" s="142"/>
      <c r="BUA336" s="142"/>
      <c r="BUB336" s="142"/>
      <c r="BUC336" s="142"/>
      <c r="BUD336" s="142"/>
      <c r="BUE336" s="142"/>
      <c r="BUF336" s="142"/>
      <c r="BUG336" s="142"/>
      <c r="BUH336" s="142"/>
      <c r="BUI336" s="142"/>
      <c r="BUJ336" s="142"/>
      <c r="BUK336" s="142"/>
      <c r="BUL336" s="142"/>
      <c r="BUM336" s="142"/>
      <c r="BUN336" s="142"/>
      <c r="BUO336" s="142"/>
      <c r="BUP336" s="142"/>
      <c r="BUQ336" s="142"/>
      <c r="BUR336" s="142"/>
      <c r="BUS336" s="142"/>
      <c r="BUT336" s="142"/>
      <c r="BUU336" s="142"/>
      <c r="BUV336" s="142"/>
      <c r="BUW336" s="142"/>
      <c r="BUX336" s="142"/>
      <c r="BUY336" s="142"/>
      <c r="BUZ336" s="142"/>
      <c r="BVA336" s="142"/>
      <c r="BVB336" s="142"/>
      <c r="BVC336" s="142"/>
      <c r="BVD336" s="142"/>
      <c r="BVE336" s="142"/>
      <c r="BVF336" s="142"/>
      <c r="BVG336" s="142"/>
      <c r="BVH336" s="142"/>
      <c r="BVI336" s="142"/>
      <c r="BVJ336" s="142"/>
      <c r="BVK336" s="142"/>
      <c r="BVL336" s="142"/>
      <c r="BVM336" s="142"/>
      <c r="BVN336" s="142"/>
      <c r="BVO336" s="142"/>
      <c r="BVP336" s="142"/>
      <c r="BVQ336" s="142"/>
      <c r="BVR336" s="142"/>
      <c r="BVS336" s="142"/>
      <c r="BVT336" s="142"/>
      <c r="BVU336" s="142"/>
      <c r="BVV336" s="142"/>
      <c r="BVW336" s="142"/>
      <c r="BVX336" s="142"/>
      <c r="BVY336" s="142"/>
      <c r="BVZ336" s="142"/>
      <c r="BWA336" s="142"/>
      <c r="BWB336" s="142"/>
      <c r="BWC336" s="142"/>
      <c r="BWD336" s="142"/>
      <c r="BWE336" s="142"/>
      <c r="BWF336" s="142"/>
      <c r="BWG336" s="142"/>
      <c r="BWH336" s="142"/>
      <c r="BWI336" s="142"/>
      <c r="BWJ336" s="142"/>
      <c r="BWK336" s="142"/>
      <c r="BWL336" s="142"/>
      <c r="BWM336" s="142"/>
      <c r="BWN336" s="142"/>
      <c r="BWO336" s="142"/>
      <c r="BWP336" s="142"/>
      <c r="BWQ336" s="142"/>
      <c r="BWR336" s="142"/>
      <c r="BWS336" s="142"/>
      <c r="BWT336" s="142"/>
      <c r="BWU336" s="142"/>
      <c r="BWV336" s="142"/>
      <c r="BWW336" s="142"/>
      <c r="BWX336" s="142"/>
      <c r="BWY336" s="142"/>
      <c r="BWZ336" s="142"/>
      <c r="BXA336" s="142"/>
      <c r="BXB336" s="142"/>
      <c r="BXC336" s="142"/>
      <c r="BXD336" s="142"/>
      <c r="BXE336" s="142"/>
      <c r="BXF336" s="142"/>
      <c r="BXG336" s="142"/>
      <c r="BXH336" s="142"/>
      <c r="BXI336" s="142"/>
      <c r="BXJ336" s="142"/>
      <c r="BXK336" s="142"/>
      <c r="BXL336" s="142"/>
      <c r="BXM336" s="142"/>
      <c r="BXN336" s="142"/>
      <c r="BXO336" s="142"/>
      <c r="BXP336" s="142"/>
      <c r="BXQ336" s="142"/>
      <c r="BXR336" s="142"/>
      <c r="BXS336" s="142"/>
      <c r="BXT336" s="142"/>
      <c r="BXU336" s="142"/>
      <c r="BXV336" s="142"/>
      <c r="BXW336" s="142"/>
      <c r="BXX336" s="142"/>
      <c r="BXY336" s="142"/>
      <c r="BXZ336" s="142"/>
      <c r="BYA336" s="142"/>
      <c r="BYB336" s="142"/>
      <c r="BYC336" s="142"/>
      <c r="BYD336" s="142"/>
      <c r="BYE336" s="142"/>
      <c r="BYF336" s="142"/>
      <c r="BYG336" s="142"/>
      <c r="BYH336" s="142"/>
      <c r="BYI336" s="142"/>
      <c r="BYJ336" s="142"/>
      <c r="BYK336" s="142"/>
      <c r="BYL336" s="142"/>
      <c r="BYM336" s="142"/>
      <c r="BYN336" s="142"/>
      <c r="BYO336" s="142"/>
      <c r="BYP336" s="142"/>
      <c r="BYQ336" s="142"/>
      <c r="BYR336" s="142"/>
      <c r="BYS336" s="142"/>
      <c r="BYT336" s="142"/>
      <c r="BYU336" s="142"/>
      <c r="BYV336" s="142"/>
      <c r="BYW336" s="142"/>
      <c r="BYX336" s="142"/>
      <c r="BYY336" s="142"/>
      <c r="BYZ336" s="142"/>
      <c r="BZA336" s="142"/>
      <c r="BZB336" s="142"/>
      <c r="BZC336" s="142"/>
      <c r="BZD336" s="142"/>
      <c r="BZE336" s="142"/>
      <c r="BZF336" s="142"/>
      <c r="BZG336" s="142"/>
      <c r="BZH336" s="142"/>
      <c r="BZI336" s="142"/>
      <c r="BZJ336" s="142"/>
      <c r="BZK336" s="142"/>
      <c r="BZL336" s="142"/>
      <c r="BZM336" s="142"/>
      <c r="BZN336" s="142"/>
      <c r="BZO336" s="142"/>
      <c r="BZP336" s="142"/>
      <c r="BZQ336" s="142"/>
      <c r="BZR336" s="142"/>
      <c r="BZS336" s="142"/>
      <c r="BZT336" s="142"/>
      <c r="BZU336" s="142"/>
      <c r="BZV336" s="142"/>
      <c r="BZW336" s="142"/>
      <c r="BZX336" s="142"/>
      <c r="BZY336" s="142"/>
      <c r="BZZ336" s="142"/>
      <c r="CAA336" s="142"/>
      <c r="CAB336" s="142"/>
      <c r="CAC336" s="142"/>
      <c r="CAD336" s="142"/>
      <c r="CAE336" s="142"/>
      <c r="CAF336" s="142"/>
      <c r="CAG336" s="142"/>
      <c r="CAH336" s="142"/>
      <c r="CAI336" s="142"/>
      <c r="CAJ336" s="142"/>
      <c r="CAK336" s="142"/>
      <c r="CAL336" s="142"/>
      <c r="CAM336" s="142"/>
      <c r="CAN336" s="142"/>
      <c r="CAO336" s="142"/>
      <c r="CAP336" s="142"/>
      <c r="CAQ336" s="142"/>
      <c r="CAR336" s="142"/>
      <c r="CAS336" s="142"/>
      <c r="CAT336" s="142"/>
      <c r="CAU336" s="142"/>
      <c r="CAV336" s="142"/>
      <c r="CAW336" s="142"/>
      <c r="CAX336" s="142"/>
      <c r="CAY336" s="142"/>
      <c r="CAZ336" s="142"/>
      <c r="CBA336" s="142"/>
      <c r="CBB336" s="142"/>
      <c r="CBC336" s="142"/>
      <c r="CBD336" s="142"/>
      <c r="CBE336" s="142"/>
      <c r="CBF336" s="142"/>
      <c r="CBG336" s="142"/>
      <c r="CBH336" s="142"/>
      <c r="CBI336" s="142"/>
      <c r="CBJ336" s="142"/>
      <c r="CBK336" s="142"/>
      <c r="CBL336" s="142"/>
      <c r="CBM336" s="142"/>
      <c r="CBN336" s="142"/>
      <c r="CBO336" s="142"/>
      <c r="CBP336" s="142"/>
      <c r="CBQ336" s="142"/>
      <c r="CBR336" s="142"/>
      <c r="CBS336" s="142"/>
      <c r="CBT336" s="142"/>
      <c r="CBU336" s="142"/>
      <c r="CBV336" s="142"/>
      <c r="CBW336" s="142"/>
      <c r="CBX336" s="142"/>
      <c r="CBY336" s="142"/>
      <c r="CBZ336" s="142"/>
      <c r="CCA336" s="142"/>
      <c r="CCB336" s="142"/>
      <c r="CCC336" s="142"/>
      <c r="CCD336" s="142"/>
      <c r="CCE336" s="142"/>
      <c r="CCF336" s="142"/>
      <c r="CCG336" s="142"/>
      <c r="CCH336" s="142"/>
      <c r="CCI336" s="142"/>
      <c r="CCJ336" s="142"/>
      <c r="CCK336" s="142"/>
      <c r="CCL336" s="142"/>
      <c r="CCM336" s="142"/>
      <c r="CCN336" s="142"/>
      <c r="CCO336" s="142"/>
      <c r="CCP336" s="142"/>
      <c r="CCQ336" s="142"/>
      <c r="CCR336" s="142"/>
      <c r="CCS336" s="142"/>
      <c r="CCT336" s="142"/>
      <c r="CCU336" s="142"/>
      <c r="CCV336" s="142"/>
      <c r="CCW336" s="142"/>
      <c r="CCX336" s="142"/>
      <c r="CCY336" s="142"/>
      <c r="CCZ336" s="142"/>
      <c r="CDA336" s="142"/>
      <c r="CDB336" s="142"/>
      <c r="CDC336" s="142"/>
      <c r="CDD336" s="142"/>
      <c r="CDE336" s="142"/>
      <c r="CDF336" s="142"/>
      <c r="CDG336" s="142"/>
      <c r="CDH336" s="142"/>
      <c r="CDI336" s="142"/>
      <c r="CDJ336" s="142"/>
      <c r="CDK336" s="142"/>
      <c r="CDL336" s="142"/>
      <c r="CDM336" s="142"/>
      <c r="CDN336" s="142"/>
      <c r="CDO336" s="142"/>
      <c r="CDP336" s="142"/>
      <c r="CDQ336" s="142"/>
      <c r="CDR336" s="142"/>
      <c r="CDS336" s="142"/>
      <c r="CDT336" s="142"/>
      <c r="CDU336" s="142"/>
      <c r="CDV336" s="142"/>
      <c r="CDW336" s="142"/>
      <c r="CDX336" s="142"/>
      <c r="CDY336" s="142"/>
      <c r="CDZ336" s="142"/>
      <c r="CEA336" s="142"/>
      <c r="CEB336" s="142"/>
      <c r="CEC336" s="142"/>
      <c r="CED336" s="142"/>
      <c r="CEE336" s="142"/>
      <c r="CEF336" s="142"/>
      <c r="CEG336" s="142"/>
      <c r="CEH336" s="142"/>
      <c r="CEI336" s="142"/>
      <c r="CEJ336" s="142"/>
      <c r="CEK336" s="142"/>
      <c r="CEL336" s="142"/>
      <c r="CEM336" s="142"/>
      <c r="CEN336" s="142"/>
      <c r="CEO336" s="142"/>
      <c r="CEP336" s="142"/>
      <c r="CEQ336" s="142"/>
      <c r="CER336" s="142"/>
      <c r="CES336" s="142"/>
      <c r="CET336" s="142"/>
      <c r="CEU336" s="142"/>
      <c r="CEV336" s="142"/>
      <c r="CEW336" s="142"/>
      <c r="CEX336" s="142"/>
      <c r="CEY336" s="142"/>
      <c r="CEZ336" s="142"/>
      <c r="CFA336" s="142"/>
      <c r="CFB336" s="142"/>
      <c r="CFC336" s="142"/>
      <c r="CFD336" s="142"/>
      <c r="CFE336" s="142"/>
      <c r="CFF336" s="142"/>
      <c r="CFG336" s="142"/>
      <c r="CFH336" s="142"/>
      <c r="CFI336" s="142"/>
      <c r="CFJ336" s="142"/>
      <c r="CFK336" s="142"/>
      <c r="CFL336" s="142"/>
      <c r="CFM336" s="142"/>
      <c r="CFN336" s="142"/>
      <c r="CFO336" s="142"/>
      <c r="CFP336" s="142"/>
      <c r="CFQ336" s="142"/>
      <c r="CFR336" s="142"/>
      <c r="CFS336" s="142"/>
      <c r="CFT336" s="142"/>
      <c r="CFU336" s="142"/>
      <c r="CFV336" s="142"/>
      <c r="CFW336" s="142"/>
      <c r="CFX336" s="142"/>
      <c r="CFY336" s="142"/>
      <c r="CFZ336" s="142"/>
      <c r="CGA336" s="142"/>
      <c r="CGB336" s="142"/>
      <c r="CGC336" s="142"/>
      <c r="CGD336" s="142"/>
      <c r="CGE336" s="142"/>
      <c r="CGF336" s="142"/>
      <c r="CGG336" s="142"/>
      <c r="CGH336" s="142"/>
      <c r="CGI336" s="142"/>
      <c r="CGJ336" s="142"/>
      <c r="CGK336" s="142"/>
      <c r="CGL336" s="142"/>
      <c r="CGM336" s="142"/>
      <c r="CGN336" s="142"/>
      <c r="CGO336" s="142"/>
      <c r="CGP336" s="142"/>
      <c r="CGQ336" s="142"/>
      <c r="CGR336" s="142"/>
      <c r="CGS336" s="142"/>
      <c r="CGT336" s="142"/>
      <c r="CGU336" s="142"/>
      <c r="CGV336" s="142"/>
      <c r="CGW336" s="142"/>
      <c r="CGX336" s="142"/>
      <c r="CGY336" s="142"/>
      <c r="CGZ336" s="142"/>
      <c r="CHA336" s="142"/>
      <c r="CHB336" s="142"/>
      <c r="CHC336" s="142"/>
      <c r="CHD336" s="142"/>
      <c r="CHE336" s="142"/>
      <c r="CHF336" s="142"/>
      <c r="CHG336" s="142"/>
      <c r="CHH336" s="142"/>
      <c r="CHI336" s="142"/>
      <c r="CHJ336" s="142"/>
      <c r="CHK336" s="142"/>
      <c r="CHL336" s="142"/>
      <c r="CHM336" s="142"/>
      <c r="CHN336" s="142"/>
      <c r="CHO336" s="142"/>
      <c r="CHP336" s="142"/>
      <c r="CHQ336" s="142"/>
      <c r="CHR336" s="142"/>
      <c r="CHS336" s="142"/>
      <c r="CHT336" s="142"/>
      <c r="CHU336" s="142"/>
      <c r="CHV336" s="142"/>
      <c r="CHW336" s="142"/>
      <c r="CHX336" s="142"/>
      <c r="CHY336" s="142"/>
      <c r="CHZ336" s="142"/>
      <c r="CIA336" s="142"/>
      <c r="CIB336" s="142"/>
      <c r="CIC336" s="142"/>
      <c r="CID336" s="142"/>
      <c r="CIE336" s="142"/>
      <c r="CIF336" s="142"/>
      <c r="CIG336" s="142"/>
      <c r="CIH336" s="142"/>
      <c r="CII336" s="142"/>
      <c r="CIJ336" s="142"/>
      <c r="CIK336" s="142"/>
      <c r="CIL336" s="142"/>
      <c r="CIM336" s="142"/>
      <c r="CIN336" s="142"/>
      <c r="CIO336" s="142"/>
      <c r="CIP336" s="142"/>
      <c r="CIQ336" s="142"/>
      <c r="CIR336" s="142"/>
      <c r="CIS336" s="142"/>
      <c r="CIT336" s="142"/>
      <c r="CIU336" s="142"/>
      <c r="CIV336" s="142"/>
      <c r="CIW336" s="142"/>
      <c r="CIX336" s="142"/>
      <c r="CIY336" s="142"/>
      <c r="CIZ336" s="142"/>
      <c r="CJA336" s="142"/>
      <c r="CJB336" s="142"/>
      <c r="CJC336" s="142"/>
      <c r="CJD336" s="142"/>
      <c r="CJE336" s="142"/>
      <c r="CJF336" s="142"/>
      <c r="CJG336" s="142"/>
      <c r="CJH336" s="142"/>
      <c r="CJI336" s="142"/>
      <c r="CJJ336" s="142"/>
      <c r="CJK336" s="142"/>
      <c r="CJL336" s="142"/>
      <c r="CJM336" s="142"/>
      <c r="CJN336" s="142"/>
      <c r="CJO336" s="142"/>
      <c r="CJP336" s="142"/>
      <c r="CJQ336" s="142"/>
      <c r="CJR336" s="142"/>
      <c r="CJS336" s="142"/>
      <c r="CJT336" s="142"/>
      <c r="CJU336" s="142"/>
      <c r="CJV336" s="142"/>
      <c r="CJW336" s="142"/>
      <c r="CJX336" s="142"/>
      <c r="CJY336" s="142"/>
      <c r="CJZ336" s="142"/>
      <c r="CKA336" s="142"/>
      <c r="CKB336" s="142"/>
      <c r="CKC336" s="142"/>
      <c r="CKD336" s="142"/>
      <c r="CKE336" s="142"/>
      <c r="CKF336" s="142"/>
      <c r="CKG336" s="142"/>
      <c r="CKH336" s="142"/>
      <c r="CKI336" s="142"/>
      <c r="CKJ336" s="142"/>
      <c r="CKK336" s="142"/>
      <c r="CKL336" s="142"/>
      <c r="CKM336" s="142"/>
      <c r="CKN336" s="142"/>
      <c r="CKO336" s="142"/>
      <c r="CKP336" s="142"/>
      <c r="CKQ336" s="142"/>
      <c r="CKR336" s="142"/>
      <c r="CKS336" s="142"/>
      <c r="CKT336" s="142"/>
      <c r="CKU336" s="142"/>
      <c r="CKV336" s="142"/>
      <c r="CKW336" s="142"/>
      <c r="CKX336" s="142"/>
      <c r="CKY336" s="142"/>
      <c r="CKZ336" s="142"/>
      <c r="CLA336" s="142"/>
      <c r="CLB336" s="142"/>
      <c r="CLC336" s="142"/>
      <c r="CLD336" s="142"/>
      <c r="CLE336" s="142"/>
      <c r="CLF336" s="142"/>
      <c r="CLG336" s="142"/>
      <c r="CLH336" s="142"/>
      <c r="CLI336" s="142"/>
      <c r="CLJ336" s="142"/>
      <c r="CLK336" s="142"/>
      <c r="CLL336" s="142"/>
      <c r="CLM336" s="142"/>
      <c r="CLN336" s="142"/>
      <c r="CLO336" s="142"/>
      <c r="CLP336" s="142"/>
      <c r="CLQ336" s="142"/>
      <c r="CLR336" s="142"/>
      <c r="CLS336" s="142"/>
      <c r="CLT336" s="142"/>
      <c r="CLU336" s="142"/>
      <c r="CLV336" s="142"/>
      <c r="CLW336" s="142"/>
      <c r="CLX336" s="142"/>
      <c r="CLY336" s="142"/>
      <c r="CLZ336" s="142"/>
      <c r="CMA336" s="142"/>
      <c r="CMB336" s="142"/>
      <c r="CMC336" s="142"/>
      <c r="CMD336" s="142"/>
      <c r="CME336" s="142"/>
      <c r="CMF336" s="142"/>
      <c r="CMG336" s="142"/>
      <c r="CMH336" s="142"/>
      <c r="CMI336" s="142"/>
      <c r="CMJ336" s="142"/>
      <c r="CMK336" s="142"/>
      <c r="CML336" s="142"/>
      <c r="CMM336" s="142"/>
      <c r="CMN336" s="142"/>
      <c r="CMO336" s="142"/>
      <c r="CMP336" s="142"/>
      <c r="CMQ336" s="142"/>
      <c r="CMR336" s="142"/>
      <c r="CMS336" s="142"/>
      <c r="CMT336" s="142"/>
      <c r="CMU336" s="142"/>
      <c r="CMV336" s="142"/>
      <c r="CMW336" s="142"/>
      <c r="CMX336" s="142"/>
      <c r="CMY336" s="142"/>
      <c r="CMZ336" s="142"/>
      <c r="CNA336" s="142"/>
      <c r="CNB336" s="142"/>
      <c r="CNC336" s="142"/>
      <c r="CND336" s="142"/>
      <c r="CNE336" s="142"/>
      <c r="CNF336" s="142"/>
      <c r="CNG336" s="142"/>
      <c r="CNH336" s="142"/>
      <c r="CNI336" s="142"/>
      <c r="CNJ336" s="142"/>
      <c r="CNK336" s="142"/>
      <c r="CNL336" s="142"/>
      <c r="CNM336" s="142"/>
      <c r="CNN336" s="142"/>
      <c r="CNO336" s="142"/>
      <c r="CNP336" s="142"/>
      <c r="CNQ336" s="142"/>
      <c r="CNR336" s="142"/>
      <c r="CNS336" s="142"/>
      <c r="CNT336" s="142"/>
      <c r="CNU336" s="142"/>
      <c r="CNV336" s="142"/>
      <c r="CNW336" s="142"/>
      <c r="CNX336" s="142"/>
      <c r="CNY336" s="142"/>
      <c r="CNZ336" s="142"/>
      <c r="COA336" s="142"/>
      <c r="COB336" s="142"/>
      <c r="COC336" s="142"/>
      <c r="COD336" s="142"/>
      <c r="COE336" s="142"/>
      <c r="COF336" s="142"/>
      <c r="COG336" s="142"/>
      <c r="COH336" s="142"/>
      <c r="COI336" s="142"/>
      <c r="COJ336" s="142"/>
      <c r="COK336" s="142"/>
      <c r="COL336" s="142"/>
      <c r="COM336" s="142"/>
      <c r="CON336" s="142"/>
      <c r="COO336" s="142"/>
      <c r="COP336" s="142"/>
      <c r="COQ336" s="142"/>
      <c r="COR336" s="142"/>
      <c r="COS336" s="142"/>
      <c r="COT336" s="142"/>
      <c r="COU336" s="142"/>
      <c r="COV336" s="142"/>
      <c r="COW336" s="142"/>
      <c r="COX336" s="142"/>
      <c r="COY336" s="142"/>
      <c r="COZ336" s="142"/>
      <c r="CPA336" s="142"/>
      <c r="CPB336" s="142"/>
      <c r="CPC336" s="142"/>
      <c r="CPD336" s="142"/>
      <c r="CPE336" s="142"/>
      <c r="CPF336" s="142"/>
      <c r="CPG336" s="142"/>
      <c r="CPH336" s="142"/>
      <c r="CPI336" s="142"/>
      <c r="CPJ336" s="142"/>
      <c r="CPK336" s="142"/>
      <c r="CPL336" s="142"/>
      <c r="CPM336" s="142"/>
      <c r="CPN336" s="142"/>
      <c r="CPO336" s="142"/>
      <c r="CPP336" s="142"/>
      <c r="CPQ336" s="142"/>
      <c r="CPR336" s="142"/>
      <c r="CPS336" s="142"/>
      <c r="CPT336" s="142"/>
      <c r="CPU336" s="142"/>
      <c r="CPV336" s="142"/>
      <c r="CPW336" s="142"/>
      <c r="CPX336" s="142"/>
      <c r="CPY336" s="142"/>
      <c r="CPZ336" s="142"/>
      <c r="CQA336" s="142"/>
      <c r="CQB336" s="142"/>
      <c r="CQC336" s="142"/>
      <c r="CQD336" s="142"/>
      <c r="CQE336" s="142"/>
      <c r="CQF336" s="142"/>
      <c r="CQG336" s="142"/>
      <c r="CQH336" s="142"/>
      <c r="CQI336" s="142"/>
      <c r="CQJ336" s="142"/>
      <c r="CQK336" s="142"/>
      <c r="CQL336" s="142"/>
      <c r="CQM336" s="142"/>
      <c r="CQN336" s="142"/>
      <c r="CQO336" s="142"/>
      <c r="CQP336" s="142"/>
      <c r="CQQ336" s="142"/>
      <c r="CQR336" s="142"/>
      <c r="CQS336" s="142"/>
      <c r="CQT336" s="142"/>
      <c r="CQU336" s="142"/>
      <c r="CQV336" s="142"/>
      <c r="CQW336" s="142"/>
      <c r="CQX336" s="142"/>
      <c r="CQY336" s="142"/>
      <c r="CQZ336" s="142"/>
      <c r="CRA336" s="142"/>
      <c r="CRB336" s="142"/>
      <c r="CRC336" s="142"/>
      <c r="CRD336" s="142"/>
      <c r="CRE336" s="142"/>
      <c r="CRF336" s="142"/>
      <c r="CRG336" s="142"/>
      <c r="CRH336" s="142"/>
      <c r="CRI336" s="142"/>
      <c r="CRJ336" s="142"/>
      <c r="CRK336" s="142"/>
      <c r="CRL336" s="142"/>
      <c r="CRM336" s="142"/>
      <c r="CRN336" s="142"/>
      <c r="CRO336" s="142"/>
      <c r="CRP336" s="142"/>
      <c r="CRQ336" s="142"/>
      <c r="CRR336" s="142"/>
      <c r="CRS336" s="142"/>
      <c r="CRT336" s="142"/>
      <c r="CRU336" s="142"/>
      <c r="CRV336" s="142"/>
      <c r="CRW336" s="142"/>
      <c r="CRX336" s="142"/>
      <c r="CRY336" s="142"/>
      <c r="CRZ336" s="142"/>
      <c r="CSA336" s="142"/>
      <c r="CSB336" s="142"/>
      <c r="CSC336" s="142"/>
      <c r="CSD336" s="142"/>
      <c r="CSE336" s="142"/>
      <c r="CSF336" s="142"/>
      <c r="CSG336" s="142"/>
      <c r="CSH336" s="142"/>
      <c r="CSI336" s="142"/>
      <c r="CSJ336" s="142"/>
      <c r="CSK336" s="142"/>
      <c r="CSL336" s="142"/>
      <c r="CSM336" s="142"/>
      <c r="CSN336" s="142"/>
      <c r="CSO336" s="142"/>
      <c r="CSP336" s="142"/>
      <c r="CSQ336" s="142"/>
      <c r="CSR336" s="142"/>
      <c r="CSS336" s="142"/>
      <c r="CST336" s="142"/>
      <c r="CSU336" s="142"/>
      <c r="CSV336" s="142"/>
      <c r="CSW336" s="142"/>
      <c r="CSX336" s="142"/>
      <c r="CSY336" s="142"/>
      <c r="CSZ336" s="142"/>
      <c r="CTA336" s="142"/>
      <c r="CTB336" s="142"/>
      <c r="CTC336" s="142"/>
      <c r="CTD336" s="142"/>
      <c r="CTE336" s="142"/>
      <c r="CTF336" s="142"/>
      <c r="CTG336" s="142"/>
      <c r="CTH336" s="142"/>
      <c r="CTI336" s="142"/>
      <c r="CTJ336" s="142"/>
      <c r="CTK336" s="142"/>
      <c r="CTL336" s="142"/>
      <c r="CTM336" s="142"/>
      <c r="CTN336" s="142"/>
      <c r="CTO336" s="142"/>
      <c r="CTP336" s="142"/>
      <c r="CTQ336" s="142"/>
      <c r="CTR336" s="142"/>
      <c r="CTS336" s="142"/>
      <c r="CTT336" s="142"/>
      <c r="CTU336" s="142"/>
      <c r="CTV336" s="142"/>
      <c r="CTW336" s="142"/>
      <c r="CTX336" s="142"/>
      <c r="CTY336" s="142"/>
      <c r="CTZ336" s="142"/>
      <c r="CUA336" s="142"/>
      <c r="CUB336" s="142"/>
      <c r="CUC336" s="142"/>
      <c r="CUD336" s="142"/>
      <c r="CUE336" s="142"/>
      <c r="CUF336" s="142"/>
      <c r="CUG336" s="142"/>
      <c r="CUH336" s="142"/>
      <c r="CUI336" s="142"/>
      <c r="CUJ336" s="142"/>
      <c r="CUK336" s="142"/>
      <c r="CUL336" s="142"/>
      <c r="CUM336" s="142"/>
      <c r="CUN336" s="142"/>
      <c r="CUO336" s="142"/>
      <c r="CUP336" s="142"/>
      <c r="CUQ336" s="142"/>
      <c r="CUR336" s="142"/>
      <c r="CUS336" s="142"/>
      <c r="CUT336" s="142"/>
      <c r="CUU336" s="142"/>
      <c r="CUV336" s="142"/>
      <c r="CUW336" s="142"/>
      <c r="CUX336" s="142"/>
      <c r="CUY336" s="142"/>
      <c r="CUZ336" s="142"/>
      <c r="CVA336" s="142"/>
      <c r="CVB336" s="142"/>
      <c r="CVC336" s="142"/>
      <c r="CVD336" s="142"/>
      <c r="CVE336" s="142"/>
      <c r="CVF336" s="142"/>
      <c r="CVG336" s="142"/>
      <c r="CVH336" s="142"/>
      <c r="CVI336" s="142"/>
      <c r="CVJ336" s="142"/>
      <c r="CVK336" s="142"/>
      <c r="CVL336" s="142"/>
      <c r="CVM336" s="142"/>
      <c r="CVN336" s="142"/>
      <c r="CVO336" s="142"/>
      <c r="CVP336" s="142"/>
      <c r="CVQ336" s="142"/>
      <c r="CVR336" s="142"/>
      <c r="CVS336" s="142"/>
      <c r="CVT336" s="142"/>
      <c r="CVU336" s="142"/>
      <c r="CVV336" s="142"/>
      <c r="CVW336" s="142"/>
      <c r="CVX336" s="142"/>
      <c r="CVY336" s="142"/>
      <c r="CVZ336" s="142"/>
      <c r="CWA336" s="142"/>
      <c r="CWB336" s="142"/>
      <c r="CWC336" s="142"/>
      <c r="CWD336" s="142"/>
      <c r="CWE336" s="142"/>
      <c r="CWF336" s="142"/>
      <c r="CWG336" s="142"/>
      <c r="CWH336" s="142"/>
      <c r="CWI336" s="142"/>
      <c r="CWJ336" s="142"/>
      <c r="CWK336" s="142"/>
      <c r="CWL336" s="142"/>
      <c r="CWM336" s="142"/>
      <c r="CWN336" s="142"/>
      <c r="CWO336" s="142"/>
      <c r="CWP336" s="142"/>
      <c r="CWQ336" s="142"/>
      <c r="CWR336" s="142"/>
      <c r="CWS336" s="142"/>
      <c r="CWT336" s="142"/>
      <c r="CWU336" s="142"/>
      <c r="CWV336" s="142"/>
      <c r="CWW336" s="142"/>
      <c r="CWX336" s="142"/>
      <c r="CWY336" s="142"/>
      <c r="CWZ336" s="142"/>
      <c r="CXA336" s="142"/>
      <c r="CXB336" s="142"/>
      <c r="CXC336" s="142"/>
      <c r="CXD336" s="142"/>
      <c r="CXE336" s="142"/>
      <c r="CXF336" s="142"/>
      <c r="CXG336" s="142"/>
      <c r="CXH336" s="142"/>
      <c r="CXI336" s="142"/>
      <c r="CXJ336" s="142"/>
      <c r="CXK336" s="142"/>
      <c r="CXL336" s="142"/>
      <c r="CXM336" s="142"/>
      <c r="CXN336" s="142"/>
      <c r="CXO336" s="142"/>
      <c r="CXP336" s="142"/>
      <c r="CXQ336" s="142"/>
      <c r="CXR336" s="142"/>
      <c r="CXS336" s="142"/>
      <c r="CXT336" s="142"/>
      <c r="CXU336" s="142"/>
      <c r="CXV336" s="142"/>
      <c r="CXW336" s="142"/>
      <c r="CXX336" s="142"/>
      <c r="CXY336" s="142"/>
      <c r="CXZ336" s="142"/>
      <c r="CYA336" s="142"/>
      <c r="CYB336" s="142"/>
      <c r="CYC336" s="142"/>
      <c r="CYD336" s="142"/>
      <c r="CYE336" s="142"/>
      <c r="CYF336" s="142"/>
      <c r="CYG336" s="142"/>
      <c r="CYH336" s="142"/>
      <c r="CYI336" s="142"/>
      <c r="CYJ336" s="142"/>
      <c r="CYK336" s="142"/>
      <c r="CYL336" s="142"/>
      <c r="CYM336" s="142"/>
      <c r="CYN336" s="142"/>
      <c r="CYO336" s="142"/>
      <c r="CYP336" s="142"/>
      <c r="CYQ336" s="142"/>
      <c r="CYR336" s="142"/>
      <c r="CYS336" s="142"/>
      <c r="CYT336" s="142"/>
      <c r="CYU336" s="142"/>
      <c r="CYV336" s="142"/>
      <c r="CYW336" s="142"/>
      <c r="CYX336" s="142"/>
      <c r="CYY336" s="142"/>
      <c r="CYZ336" s="142"/>
      <c r="CZA336" s="142"/>
      <c r="CZB336" s="142"/>
      <c r="CZC336" s="142"/>
      <c r="CZD336" s="142"/>
      <c r="CZE336" s="142"/>
      <c r="CZF336" s="142"/>
      <c r="CZG336" s="142"/>
      <c r="CZH336" s="142"/>
      <c r="CZI336" s="142"/>
      <c r="CZJ336" s="142"/>
      <c r="CZK336" s="142"/>
      <c r="CZL336" s="142"/>
      <c r="CZM336" s="142"/>
      <c r="CZN336" s="142"/>
      <c r="CZO336" s="142"/>
      <c r="CZP336" s="142"/>
      <c r="CZQ336" s="142"/>
      <c r="CZR336" s="142"/>
      <c r="CZS336" s="142"/>
      <c r="CZT336" s="142"/>
      <c r="CZU336" s="142"/>
      <c r="CZV336" s="142"/>
      <c r="CZW336" s="142"/>
      <c r="CZX336" s="142"/>
      <c r="CZY336" s="142"/>
      <c r="CZZ336" s="142"/>
      <c r="DAA336" s="142"/>
      <c r="DAB336" s="142"/>
      <c r="DAC336" s="142"/>
      <c r="DAD336" s="142"/>
      <c r="DAE336" s="142"/>
      <c r="DAF336" s="142"/>
      <c r="DAG336" s="142"/>
      <c r="DAH336" s="142"/>
      <c r="DAI336" s="142"/>
      <c r="DAJ336" s="142"/>
      <c r="DAK336" s="142"/>
      <c r="DAL336" s="142"/>
      <c r="DAM336" s="142"/>
      <c r="DAN336" s="142"/>
      <c r="DAO336" s="142"/>
      <c r="DAP336" s="142"/>
      <c r="DAQ336" s="142"/>
      <c r="DAR336" s="142"/>
      <c r="DAS336" s="142"/>
      <c r="DAT336" s="142"/>
      <c r="DAU336" s="142"/>
      <c r="DAV336" s="142"/>
      <c r="DAW336" s="142"/>
      <c r="DAX336" s="142"/>
      <c r="DAY336" s="142"/>
      <c r="DAZ336" s="142"/>
      <c r="DBA336" s="142"/>
      <c r="DBB336" s="142"/>
      <c r="DBC336" s="142"/>
      <c r="DBD336" s="142"/>
      <c r="DBE336" s="142"/>
      <c r="DBF336" s="142"/>
      <c r="DBG336" s="142"/>
      <c r="DBH336" s="142"/>
      <c r="DBI336" s="142"/>
      <c r="DBJ336" s="142"/>
      <c r="DBK336" s="142"/>
      <c r="DBL336" s="142"/>
      <c r="DBM336" s="142"/>
      <c r="DBN336" s="142"/>
      <c r="DBO336" s="142"/>
      <c r="DBP336" s="142"/>
      <c r="DBQ336" s="142"/>
      <c r="DBR336" s="142"/>
      <c r="DBS336" s="142"/>
      <c r="DBT336" s="142"/>
      <c r="DBU336" s="142"/>
      <c r="DBV336" s="142"/>
      <c r="DBW336" s="142"/>
      <c r="DBX336" s="142"/>
      <c r="DBY336" s="142"/>
      <c r="DBZ336" s="142"/>
      <c r="DCA336" s="142"/>
      <c r="DCB336" s="142"/>
      <c r="DCC336" s="142"/>
      <c r="DCD336" s="142"/>
      <c r="DCE336" s="142"/>
      <c r="DCF336" s="142"/>
      <c r="DCG336" s="142"/>
      <c r="DCH336" s="142"/>
      <c r="DCI336" s="142"/>
      <c r="DCJ336" s="142"/>
      <c r="DCK336" s="142"/>
      <c r="DCL336" s="142"/>
      <c r="DCM336" s="142"/>
      <c r="DCN336" s="142"/>
      <c r="DCO336" s="142"/>
      <c r="DCP336" s="142"/>
      <c r="DCQ336" s="142"/>
      <c r="DCR336" s="142"/>
      <c r="DCS336" s="142"/>
      <c r="DCT336" s="142"/>
      <c r="DCU336" s="142"/>
      <c r="DCV336" s="142"/>
      <c r="DCW336" s="142"/>
      <c r="DCX336" s="142"/>
      <c r="DCY336" s="142"/>
      <c r="DCZ336" s="142"/>
      <c r="DDA336" s="142"/>
      <c r="DDB336" s="142"/>
      <c r="DDC336" s="142"/>
      <c r="DDD336" s="142"/>
      <c r="DDE336" s="142"/>
      <c r="DDF336" s="142"/>
      <c r="DDG336" s="142"/>
      <c r="DDH336" s="142"/>
      <c r="DDI336" s="142"/>
      <c r="DDJ336" s="142"/>
      <c r="DDK336" s="142"/>
      <c r="DDL336" s="142"/>
      <c r="DDM336" s="142"/>
      <c r="DDN336" s="142"/>
      <c r="DDO336" s="142"/>
      <c r="DDP336" s="142"/>
      <c r="DDQ336" s="142"/>
      <c r="DDR336" s="142"/>
      <c r="DDS336" s="142"/>
      <c r="DDT336" s="142"/>
      <c r="DDU336" s="142"/>
      <c r="DDV336" s="142"/>
      <c r="DDW336" s="142"/>
      <c r="DDX336" s="142"/>
      <c r="DDY336" s="142"/>
      <c r="DDZ336" s="142"/>
      <c r="DEA336" s="142"/>
      <c r="DEB336" s="142"/>
      <c r="DEC336" s="142"/>
      <c r="DED336" s="142"/>
      <c r="DEE336" s="142"/>
      <c r="DEF336" s="142"/>
      <c r="DEG336" s="142"/>
      <c r="DEH336" s="142"/>
      <c r="DEI336" s="142"/>
      <c r="DEJ336" s="142"/>
      <c r="DEK336" s="142"/>
      <c r="DEL336" s="142"/>
      <c r="DEM336" s="142"/>
      <c r="DEN336" s="142"/>
      <c r="DEO336" s="142"/>
      <c r="DEP336" s="142"/>
      <c r="DEQ336" s="142"/>
      <c r="DER336" s="142"/>
      <c r="DES336" s="142"/>
      <c r="DET336" s="142"/>
      <c r="DEU336" s="142"/>
      <c r="DEV336" s="142"/>
      <c r="DEW336" s="142"/>
      <c r="DEX336" s="142"/>
      <c r="DEY336" s="142"/>
      <c r="DEZ336" s="142"/>
      <c r="DFA336" s="142"/>
      <c r="DFB336" s="142"/>
      <c r="DFC336" s="142"/>
      <c r="DFD336" s="142"/>
      <c r="DFE336" s="142"/>
      <c r="DFF336" s="142"/>
      <c r="DFG336" s="142"/>
      <c r="DFH336" s="142"/>
      <c r="DFI336" s="142"/>
      <c r="DFJ336" s="142"/>
      <c r="DFK336" s="142"/>
      <c r="DFL336" s="142"/>
      <c r="DFM336" s="142"/>
      <c r="DFN336" s="142"/>
      <c r="DFO336" s="142"/>
      <c r="DFP336" s="142"/>
      <c r="DFQ336" s="142"/>
      <c r="DFR336" s="142"/>
      <c r="DFS336" s="142"/>
      <c r="DFT336" s="142"/>
      <c r="DFU336" s="142"/>
      <c r="DFV336" s="142"/>
      <c r="DFW336" s="142"/>
      <c r="DFX336" s="142"/>
      <c r="DFY336" s="142"/>
      <c r="DFZ336" s="142"/>
      <c r="DGA336" s="142"/>
      <c r="DGB336" s="142"/>
      <c r="DGC336" s="142"/>
      <c r="DGD336" s="142"/>
      <c r="DGE336" s="142"/>
      <c r="DGF336" s="142"/>
      <c r="DGG336" s="142"/>
      <c r="DGH336" s="142"/>
      <c r="DGI336" s="142"/>
      <c r="DGJ336" s="142"/>
      <c r="DGK336" s="142"/>
      <c r="DGL336" s="142"/>
      <c r="DGM336" s="142"/>
      <c r="DGN336" s="142"/>
      <c r="DGO336" s="142"/>
      <c r="DGP336" s="142"/>
      <c r="DGQ336" s="142"/>
      <c r="DGR336" s="142"/>
      <c r="DGS336" s="142"/>
      <c r="DGT336" s="142"/>
      <c r="DGU336" s="142"/>
      <c r="DGV336" s="142"/>
      <c r="DGW336" s="142"/>
      <c r="DGX336" s="142"/>
      <c r="DGY336" s="142"/>
      <c r="DGZ336" s="142"/>
      <c r="DHA336" s="142"/>
      <c r="DHB336" s="142"/>
      <c r="DHC336" s="142"/>
      <c r="DHD336" s="142"/>
      <c r="DHE336" s="142"/>
      <c r="DHF336" s="142"/>
      <c r="DHG336" s="142"/>
      <c r="DHH336" s="142"/>
      <c r="DHI336" s="142"/>
      <c r="DHJ336" s="142"/>
      <c r="DHK336" s="142"/>
      <c r="DHL336" s="142"/>
      <c r="DHM336" s="142"/>
      <c r="DHN336" s="142"/>
      <c r="DHO336" s="142"/>
      <c r="DHP336" s="142"/>
      <c r="DHQ336" s="142"/>
      <c r="DHR336" s="142"/>
      <c r="DHS336" s="142"/>
      <c r="DHT336" s="142"/>
      <c r="DHU336" s="142"/>
      <c r="DHV336" s="142"/>
      <c r="DHW336" s="142"/>
      <c r="DHX336" s="142"/>
      <c r="DHY336" s="142"/>
      <c r="DHZ336" s="142"/>
      <c r="DIA336" s="142"/>
      <c r="DIB336" s="142"/>
      <c r="DIC336" s="142"/>
      <c r="DID336" s="142"/>
      <c r="DIE336" s="142"/>
      <c r="DIF336" s="142"/>
      <c r="DIG336" s="142"/>
      <c r="DIH336" s="142"/>
      <c r="DII336" s="142"/>
      <c r="DIJ336" s="142"/>
      <c r="DIK336" s="142"/>
      <c r="DIL336" s="142"/>
      <c r="DIM336" s="142"/>
      <c r="DIN336" s="142"/>
      <c r="DIO336" s="142"/>
      <c r="DIP336" s="142"/>
      <c r="DIQ336" s="142"/>
      <c r="DIR336" s="142"/>
      <c r="DIS336" s="142"/>
      <c r="DIT336" s="142"/>
      <c r="DIU336" s="142"/>
      <c r="DIV336" s="142"/>
      <c r="DIW336" s="142"/>
      <c r="DIX336" s="142"/>
      <c r="DIY336" s="142"/>
      <c r="DIZ336" s="142"/>
      <c r="DJA336" s="142"/>
      <c r="DJB336" s="142"/>
      <c r="DJC336" s="142"/>
      <c r="DJD336" s="142"/>
      <c r="DJE336" s="142"/>
      <c r="DJF336" s="142"/>
      <c r="DJG336" s="142"/>
      <c r="DJH336" s="142"/>
      <c r="DJI336" s="142"/>
      <c r="DJJ336" s="142"/>
      <c r="DJK336" s="142"/>
      <c r="DJL336" s="142"/>
      <c r="DJM336" s="142"/>
      <c r="DJN336" s="142"/>
      <c r="DJO336" s="142"/>
      <c r="DJP336" s="142"/>
      <c r="DJQ336" s="142"/>
      <c r="DJR336" s="142"/>
      <c r="DJS336" s="142"/>
      <c r="DJT336" s="142"/>
      <c r="DJU336" s="142"/>
      <c r="DJV336" s="142"/>
      <c r="DJW336" s="142"/>
      <c r="DJX336" s="142"/>
      <c r="DJY336" s="142"/>
      <c r="DJZ336" s="142"/>
      <c r="DKA336" s="142"/>
      <c r="DKB336" s="142"/>
      <c r="DKC336" s="142"/>
      <c r="DKD336" s="142"/>
      <c r="DKE336" s="142"/>
      <c r="DKF336" s="142"/>
      <c r="DKG336" s="142"/>
      <c r="DKH336" s="142"/>
      <c r="DKI336" s="142"/>
      <c r="DKJ336" s="142"/>
      <c r="DKK336" s="142"/>
      <c r="DKL336" s="142"/>
      <c r="DKM336" s="142"/>
      <c r="DKN336" s="142"/>
      <c r="DKO336" s="142"/>
      <c r="DKP336" s="142"/>
      <c r="DKQ336" s="142"/>
      <c r="DKR336" s="142"/>
      <c r="DKS336" s="142"/>
      <c r="DKT336" s="142"/>
      <c r="DKU336" s="142"/>
      <c r="DKV336" s="142"/>
      <c r="DKW336" s="142"/>
      <c r="DKX336" s="142"/>
      <c r="DKY336" s="142"/>
      <c r="DKZ336" s="142"/>
      <c r="DLA336" s="142"/>
      <c r="DLB336" s="142"/>
      <c r="DLC336" s="142"/>
      <c r="DLD336" s="142"/>
      <c r="DLE336" s="142"/>
      <c r="DLF336" s="142"/>
      <c r="DLG336" s="142"/>
      <c r="DLH336" s="142"/>
      <c r="DLI336" s="142"/>
      <c r="DLJ336" s="142"/>
      <c r="DLK336" s="142"/>
      <c r="DLL336" s="142"/>
      <c r="DLM336" s="142"/>
      <c r="DLN336" s="142"/>
      <c r="DLO336" s="142"/>
      <c r="DLP336" s="142"/>
      <c r="DLQ336" s="142"/>
      <c r="DLR336" s="142"/>
      <c r="DLS336" s="142"/>
      <c r="DLT336" s="142"/>
      <c r="DLU336" s="142"/>
      <c r="DLV336" s="142"/>
      <c r="DLW336" s="142"/>
      <c r="DLX336" s="142"/>
      <c r="DLY336" s="142"/>
      <c r="DLZ336" s="142"/>
      <c r="DMA336" s="142"/>
      <c r="DMB336" s="142"/>
      <c r="DMC336" s="142"/>
      <c r="DMD336" s="142"/>
      <c r="DME336" s="142"/>
      <c r="DMF336" s="142"/>
      <c r="DMG336" s="142"/>
      <c r="DMH336" s="142"/>
      <c r="DMI336" s="142"/>
      <c r="DMJ336" s="142"/>
      <c r="DMK336" s="142"/>
      <c r="DML336" s="142"/>
      <c r="DMM336" s="142"/>
      <c r="DMN336" s="142"/>
      <c r="DMO336" s="142"/>
      <c r="DMP336" s="142"/>
      <c r="DMQ336" s="142"/>
      <c r="DMR336" s="142"/>
      <c r="DMS336" s="142"/>
      <c r="DMT336" s="142"/>
      <c r="DMU336" s="142"/>
      <c r="DMV336" s="142"/>
      <c r="DMW336" s="142"/>
      <c r="DMX336" s="142"/>
      <c r="DMY336" s="142"/>
      <c r="DMZ336" s="142"/>
      <c r="DNA336" s="142"/>
      <c r="DNB336" s="142"/>
      <c r="DNC336" s="142"/>
      <c r="DND336" s="142"/>
      <c r="DNE336" s="142"/>
      <c r="DNF336" s="142"/>
      <c r="DNG336" s="142"/>
      <c r="DNH336" s="142"/>
      <c r="DNI336" s="142"/>
      <c r="DNJ336" s="142"/>
      <c r="DNK336" s="142"/>
      <c r="DNL336" s="142"/>
      <c r="DNM336" s="142"/>
      <c r="DNN336" s="142"/>
      <c r="DNO336" s="142"/>
      <c r="DNP336" s="142"/>
      <c r="DNQ336" s="142"/>
      <c r="DNR336" s="142"/>
      <c r="DNS336" s="142"/>
      <c r="DNT336" s="142"/>
      <c r="DNU336" s="142"/>
      <c r="DNV336" s="142"/>
      <c r="DNW336" s="142"/>
      <c r="DNX336" s="142"/>
      <c r="DNY336" s="142"/>
      <c r="DNZ336" s="142"/>
      <c r="DOA336" s="142"/>
      <c r="DOB336" s="142"/>
      <c r="DOC336" s="142"/>
      <c r="DOD336" s="142"/>
      <c r="DOE336" s="142"/>
      <c r="DOF336" s="142"/>
      <c r="DOG336" s="142"/>
      <c r="DOH336" s="142"/>
      <c r="DOI336" s="142"/>
      <c r="DOJ336" s="142"/>
      <c r="DOK336" s="142"/>
      <c r="DOL336" s="142"/>
      <c r="DOM336" s="142"/>
      <c r="DON336" s="142"/>
      <c r="DOO336" s="142"/>
      <c r="DOP336" s="142"/>
      <c r="DOQ336" s="142"/>
      <c r="DOR336" s="142"/>
      <c r="DOS336" s="142"/>
      <c r="DOT336" s="142"/>
      <c r="DOU336" s="142"/>
      <c r="DOV336" s="142"/>
      <c r="DOW336" s="142"/>
      <c r="DOX336" s="142"/>
      <c r="DOY336" s="142"/>
      <c r="DOZ336" s="142"/>
      <c r="DPA336" s="142"/>
      <c r="DPB336" s="142"/>
      <c r="DPC336" s="142"/>
      <c r="DPD336" s="142"/>
      <c r="DPE336" s="142"/>
      <c r="DPF336" s="142"/>
      <c r="DPG336" s="142"/>
      <c r="DPH336" s="142"/>
      <c r="DPI336" s="142"/>
      <c r="DPJ336" s="142"/>
      <c r="DPK336" s="142"/>
      <c r="DPL336" s="142"/>
      <c r="DPM336" s="142"/>
      <c r="DPN336" s="142"/>
      <c r="DPO336" s="142"/>
      <c r="DPP336" s="142"/>
      <c r="DPQ336" s="142"/>
      <c r="DPR336" s="142"/>
      <c r="DPS336" s="142"/>
      <c r="DPT336" s="142"/>
      <c r="DPU336" s="142"/>
      <c r="DPV336" s="142"/>
      <c r="DPW336" s="142"/>
      <c r="DPX336" s="142"/>
      <c r="DPY336" s="142"/>
      <c r="DPZ336" s="142"/>
      <c r="DQA336" s="142"/>
      <c r="DQB336" s="142"/>
      <c r="DQC336" s="142"/>
      <c r="DQD336" s="142"/>
      <c r="DQE336" s="142"/>
      <c r="DQF336" s="142"/>
      <c r="DQG336" s="142"/>
      <c r="DQH336" s="142"/>
      <c r="DQI336" s="142"/>
      <c r="DQJ336" s="142"/>
      <c r="DQK336" s="142"/>
      <c r="DQL336" s="142"/>
      <c r="DQM336" s="142"/>
      <c r="DQN336" s="142"/>
      <c r="DQO336" s="142"/>
      <c r="DQP336" s="142"/>
      <c r="DQQ336" s="142"/>
      <c r="DQR336" s="142"/>
      <c r="DQS336" s="142"/>
      <c r="DQT336" s="142"/>
      <c r="DQU336" s="142"/>
      <c r="DQV336" s="142"/>
      <c r="DQW336" s="142"/>
      <c r="DQX336" s="142"/>
      <c r="DQY336" s="142"/>
      <c r="DQZ336" s="142"/>
      <c r="DRA336" s="142"/>
      <c r="DRB336" s="142"/>
      <c r="DRC336" s="142"/>
      <c r="DRD336" s="142"/>
      <c r="DRE336" s="142"/>
      <c r="DRF336" s="142"/>
      <c r="DRG336" s="142"/>
      <c r="DRH336" s="142"/>
      <c r="DRI336" s="142"/>
      <c r="DRJ336" s="142"/>
      <c r="DRK336" s="142"/>
      <c r="DRL336" s="142"/>
      <c r="DRM336" s="142"/>
      <c r="DRN336" s="142"/>
      <c r="DRO336" s="142"/>
      <c r="DRP336" s="142"/>
      <c r="DRQ336" s="142"/>
      <c r="DRR336" s="142"/>
      <c r="DRS336" s="142"/>
      <c r="DRT336" s="142"/>
      <c r="DRU336" s="142"/>
      <c r="DRV336" s="142"/>
      <c r="DRW336" s="142"/>
      <c r="DRX336" s="142"/>
      <c r="DRY336" s="142"/>
      <c r="DRZ336" s="142"/>
      <c r="DSA336" s="142"/>
      <c r="DSB336" s="142"/>
      <c r="DSC336" s="142"/>
      <c r="DSD336" s="142"/>
      <c r="DSE336" s="142"/>
      <c r="DSF336" s="142"/>
      <c r="DSG336" s="142"/>
      <c r="DSH336" s="142"/>
      <c r="DSI336" s="142"/>
      <c r="DSJ336" s="142"/>
      <c r="DSK336" s="142"/>
      <c r="DSL336" s="142"/>
      <c r="DSM336" s="142"/>
      <c r="DSN336" s="142"/>
      <c r="DSO336" s="142"/>
      <c r="DSP336" s="142"/>
      <c r="DSQ336" s="142"/>
      <c r="DSR336" s="142"/>
      <c r="DSS336" s="142"/>
      <c r="DST336" s="142"/>
      <c r="DSU336" s="142"/>
      <c r="DSV336" s="142"/>
      <c r="DSW336" s="142"/>
      <c r="DSX336" s="142"/>
      <c r="DSY336" s="142"/>
      <c r="DSZ336" s="142"/>
      <c r="DTA336" s="142"/>
      <c r="DTB336" s="142"/>
      <c r="DTC336" s="142"/>
      <c r="DTD336" s="142"/>
      <c r="DTE336" s="142"/>
      <c r="DTF336" s="142"/>
      <c r="DTG336" s="142"/>
      <c r="DTH336" s="142"/>
      <c r="DTI336" s="142"/>
      <c r="DTJ336" s="142"/>
      <c r="DTK336" s="142"/>
      <c r="DTL336" s="142"/>
      <c r="DTM336" s="142"/>
      <c r="DTN336" s="142"/>
      <c r="DTO336" s="142"/>
      <c r="DTP336" s="142"/>
      <c r="DTQ336" s="142"/>
      <c r="DTR336" s="142"/>
      <c r="DTS336" s="142"/>
      <c r="DTT336" s="142"/>
      <c r="DTU336" s="142"/>
      <c r="DTV336" s="142"/>
      <c r="DTW336" s="142"/>
      <c r="DTX336" s="142"/>
      <c r="DTY336" s="142"/>
      <c r="DTZ336" s="142"/>
      <c r="DUA336" s="142"/>
      <c r="DUB336" s="142"/>
      <c r="DUC336" s="142"/>
      <c r="DUD336" s="142"/>
      <c r="DUE336" s="142"/>
      <c r="DUF336" s="142"/>
      <c r="DUG336" s="142"/>
      <c r="DUH336" s="142"/>
      <c r="DUI336" s="142"/>
      <c r="DUJ336" s="142"/>
      <c r="DUK336" s="142"/>
      <c r="DUL336" s="142"/>
      <c r="DUM336" s="142"/>
      <c r="DUN336" s="142"/>
      <c r="DUO336" s="142"/>
      <c r="DUP336" s="142"/>
      <c r="DUQ336" s="142"/>
      <c r="DUR336" s="142"/>
      <c r="DUS336" s="142"/>
      <c r="DUT336" s="142"/>
      <c r="DUU336" s="142"/>
      <c r="DUV336" s="142"/>
      <c r="DUW336" s="142"/>
      <c r="DUX336" s="142"/>
      <c r="DUY336" s="142"/>
      <c r="DUZ336" s="142"/>
      <c r="DVA336" s="142"/>
      <c r="DVB336" s="142"/>
      <c r="DVC336" s="142"/>
      <c r="DVD336" s="142"/>
      <c r="DVE336" s="142"/>
      <c r="DVF336" s="142"/>
      <c r="DVG336" s="142"/>
      <c r="DVH336" s="142"/>
      <c r="DVI336" s="142"/>
      <c r="DVJ336" s="142"/>
      <c r="DVK336" s="142"/>
      <c r="DVL336" s="142"/>
      <c r="DVM336" s="142"/>
      <c r="DVN336" s="142"/>
      <c r="DVO336" s="142"/>
      <c r="DVP336" s="142"/>
      <c r="DVQ336" s="142"/>
      <c r="DVR336" s="142"/>
      <c r="DVS336" s="142"/>
      <c r="DVT336" s="142"/>
      <c r="DVU336" s="142"/>
      <c r="DVV336" s="142"/>
      <c r="DVW336" s="142"/>
      <c r="DVX336" s="142"/>
      <c r="DVY336" s="142"/>
      <c r="DVZ336" s="142"/>
      <c r="DWA336" s="142"/>
      <c r="DWB336" s="142"/>
      <c r="DWC336" s="142"/>
      <c r="DWD336" s="142"/>
      <c r="DWE336" s="142"/>
      <c r="DWF336" s="142"/>
      <c r="DWG336" s="142"/>
      <c r="DWH336" s="142"/>
      <c r="DWI336" s="142"/>
      <c r="DWJ336" s="142"/>
      <c r="DWK336" s="142"/>
      <c r="DWL336" s="142"/>
      <c r="DWM336" s="142"/>
      <c r="DWN336" s="142"/>
      <c r="DWO336" s="142"/>
      <c r="DWP336" s="142"/>
      <c r="DWQ336" s="142"/>
      <c r="DWR336" s="142"/>
      <c r="DWS336" s="142"/>
      <c r="DWT336" s="142"/>
      <c r="DWU336" s="142"/>
      <c r="DWV336" s="142"/>
      <c r="DWW336" s="142"/>
      <c r="DWX336" s="142"/>
      <c r="DWY336" s="142"/>
      <c r="DWZ336" s="142"/>
      <c r="DXA336" s="142"/>
      <c r="DXB336" s="142"/>
      <c r="DXC336" s="142"/>
      <c r="DXD336" s="142"/>
      <c r="DXE336" s="142"/>
      <c r="DXF336" s="142"/>
      <c r="DXG336" s="142"/>
      <c r="DXH336" s="142"/>
      <c r="DXI336" s="142"/>
      <c r="DXJ336" s="142"/>
      <c r="DXK336" s="142"/>
      <c r="DXL336" s="142"/>
      <c r="DXM336" s="142"/>
      <c r="DXN336" s="142"/>
      <c r="DXO336" s="142"/>
      <c r="DXP336" s="142"/>
      <c r="DXQ336" s="142"/>
      <c r="DXR336" s="142"/>
      <c r="DXS336" s="142"/>
      <c r="DXT336" s="142"/>
      <c r="DXU336" s="142"/>
      <c r="DXV336" s="142"/>
      <c r="DXW336" s="142"/>
      <c r="DXX336" s="142"/>
      <c r="DXY336" s="142"/>
      <c r="DXZ336" s="142"/>
      <c r="DYA336" s="142"/>
      <c r="DYB336" s="142"/>
      <c r="DYC336" s="142"/>
      <c r="DYD336" s="142"/>
      <c r="DYE336" s="142"/>
      <c r="DYF336" s="142"/>
      <c r="DYG336" s="142"/>
      <c r="DYH336" s="142"/>
      <c r="DYI336" s="142"/>
      <c r="DYJ336" s="142"/>
      <c r="DYK336" s="142"/>
      <c r="DYL336" s="142"/>
      <c r="DYM336" s="142"/>
      <c r="DYN336" s="142"/>
      <c r="DYO336" s="142"/>
      <c r="DYP336" s="142"/>
      <c r="DYQ336" s="142"/>
      <c r="DYR336" s="142"/>
      <c r="DYS336" s="142"/>
      <c r="DYT336" s="142"/>
      <c r="DYU336" s="142"/>
      <c r="DYV336" s="142"/>
      <c r="DYW336" s="142"/>
      <c r="DYX336" s="142"/>
      <c r="DYY336" s="142"/>
      <c r="DYZ336" s="142"/>
      <c r="DZA336" s="142"/>
      <c r="DZB336" s="142"/>
      <c r="DZC336" s="142"/>
      <c r="DZD336" s="142"/>
      <c r="DZE336" s="142"/>
      <c r="DZF336" s="142"/>
      <c r="DZG336" s="142"/>
      <c r="DZH336" s="142"/>
      <c r="DZI336" s="142"/>
      <c r="DZJ336" s="142"/>
      <c r="DZK336" s="142"/>
      <c r="DZL336" s="142"/>
      <c r="DZM336" s="142"/>
      <c r="DZN336" s="142"/>
      <c r="DZO336" s="142"/>
      <c r="DZP336" s="142"/>
      <c r="DZQ336" s="142"/>
      <c r="DZR336" s="142"/>
      <c r="DZS336" s="142"/>
      <c r="DZT336" s="142"/>
      <c r="DZU336" s="142"/>
      <c r="DZV336" s="142"/>
      <c r="DZW336" s="142"/>
      <c r="DZX336" s="142"/>
      <c r="DZY336" s="142"/>
      <c r="DZZ336" s="142"/>
      <c r="EAA336" s="142"/>
      <c r="EAB336" s="142"/>
      <c r="EAC336" s="142"/>
      <c r="EAD336" s="142"/>
      <c r="EAE336" s="142"/>
      <c r="EAF336" s="142"/>
      <c r="EAG336" s="142"/>
      <c r="EAH336" s="142"/>
      <c r="EAI336" s="142"/>
      <c r="EAJ336" s="142"/>
      <c r="EAK336" s="142"/>
      <c r="EAL336" s="142"/>
      <c r="EAM336" s="142"/>
      <c r="EAN336" s="142"/>
      <c r="EAO336" s="142"/>
      <c r="EAP336" s="142"/>
      <c r="EAQ336" s="142"/>
      <c r="EAR336" s="142"/>
      <c r="EAS336" s="142"/>
      <c r="EAT336" s="142"/>
      <c r="EAU336" s="142"/>
      <c r="EAV336" s="142"/>
      <c r="EAW336" s="142"/>
      <c r="EAX336" s="142"/>
      <c r="EAY336" s="142"/>
      <c r="EAZ336" s="142"/>
      <c r="EBA336" s="142"/>
      <c r="EBB336" s="142"/>
      <c r="EBC336" s="142"/>
      <c r="EBD336" s="142"/>
      <c r="EBE336" s="142"/>
      <c r="EBF336" s="142"/>
      <c r="EBG336" s="142"/>
      <c r="EBH336" s="142"/>
      <c r="EBI336" s="142"/>
      <c r="EBJ336" s="142"/>
      <c r="EBK336" s="142"/>
      <c r="EBL336" s="142"/>
      <c r="EBM336" s="142"/>
      <c r="EBN336" s="142"/>
      <c r="EBO336" s="142"/>
      <c r="EBP336" s="142"/>
      <c r="EBQ336" s="142"/>
      <c r="EBR336" s="142"/>
      <c r="EBS336" s="142"/>
      <c r="EBT336" s="142"/>
      <c r="EBU336" s="142"/>
      <c r="EBV336" s="142"/>
      <c r="EBW336" s="142"/>
      <c r="EBX336" s="142"/>
      <c r="EBY336" s="142"/>
      <c r="EBZ336" s="142"/>
      <c r="ECA336" s="142"/>
      <c r="ECB336" s="142"/>
      <c r="ECC336" s="142"/>
      <c r="ECD336" s="142"/>
      <c r="ECE336" s="142"/>
      <c r="ECF336" s="142"/>
      <c r="ECG336" s="142"/>
      <c r="ECH336" s="142"/>
      <c r="ECI336" s="142"/>
      <c r="ECJ336" s="142"/>
      <c r="ECK336" s="142"/>
      <c r="ECL336" s="142"/>
      <c r="ECM336" s="142"/>
      <c r="ECN336" s="142"/>
      <c r="ECO336" s="142"/>
      <c r="ECP336" s="142"/>
      <c r="ECQ336" s="142"/>
      <c r="ECR336" s="142"/>
      <c r="ECS336" s="142"/>
      <c r="ECT336" s="142"/>
      <c r="ECU336" s="142"/>
      <c r="ECV336" s="142"/>
      <c r="ECW336" s="142"/>
      <c r="ECX336" s="142"/>
      <c r="ECY336" s="142"/>
      <c r="ECZ336" s="142"/>
      <c r="EDA336" s="142"/>
      <c r="EDB336" s="142"/>
      <c r="EDC336" s="142"/>
      <c r="EDD336" s="142"/>
      <c r="EDE336" s="142"/>
      <c r="EDF336" s="142"/>
      <c r="EDG336" s="142"/>
      <c r="EDH336" s="142"/>
      <c r="EDI336" s="142"/>
      <c r="EDJ336" s="142"/>
      <c r="EDK336" s="142"/>
      <c r="EDL336" s="142"/>
      <c r="EDM336" s="142"/>
      <c r="EDN336" s="142"/>
      <c r="EDO336" s="142"/>
      <c r="EDP336" s="142"/>
      <c r="EDQ336" s="142"/>
      <c r="EDR336" s="142"/>
      <c r="EDS336" s="142"/>
      <c r="EDT336" s="142"/>
      <c r="EDU336" s="142"/>
      <c r="EDV336" s="142"/>
      <c r="EDW336" s="142"/>
      <c r="EDX336" s="142"/>
      <c r="EDY336" s="142"/>
      <c r="EDZ336" s="142"/>
      <c r="EEA336" s="142"/>
      <c r="EEB336" s="142"/>
      <c r="EEC336" s="142"/>
      <c r="EED336" s="142"/>
      <c r="EEE336" s="142"/>
      <c r="EEF336" s="142"/>
      <c r="EEG336" s="142"/>
      <c r="EEH336" s="142"/>
      <c r="EEI336" s="142"/>
      <c r="EEJ336" s="142"/>
      <c r="EEK336" s="142"/>
      <c r="EEL336" s="142"/>
      <c r="EEM336" s="142"/>
      <c r="EEN336" s="142"/>
      <c r="EEO336" s="142"/>
      <c r="EEP336" s="142"/>
      <c r="EEQ336" s="142"/>
      <c r="EER336" s="142"/>
      <c r="EES336" s="142"/>
      <c r="EET336" s="142"/>
      <c r="EEU336" s="142"/>
      <c r="EEV336" s="142"/>
      <c r="EEW336" s="142"/>
      <c r="EEX336" s="142"/>
      <c r="EEY336" s="142"/>
      <c r="EEZ336" s="142"/>
      <c r="EFA336" s="142"/>
      <c r="EFB336" s="142"/>
      <c r="EFC336" s="142"/>
      <c r="EFD336" s="142"/>
      <c r="EFE336" s="142"/>
      <c r="EFF336" s="142"/>
      <c r="EFG336" s="142"/>
      <c r="EFH336" s="142"/>
      <c r="EFI336" s="142"/>
      <c r="EFJ336" s="142"/>
      <c r="EFK336" s="142"/>
      <c r="EFL336" s="142"/>
      <c r="EFM336" s="142"/>
      <c r="EFN336" s="142"/>
      <c r="EFO336" s="142"/>
      <c r="EFP336" s="142"/>
      <c r="EFQ336" s="142"/>
      <c r="EFR336" s="142"/>
      <c r="EFS336" s="142"/>
      <c r="EFT336" s="142"/>
      <c r="EFU336" s="142"/>
      <c r="EFV336" s="142"/>
      <c r="EFW336" s="142"/>
      <c r="EFX336" s="142"/>
      <c r="EFY336" s="142"/>
      <c r="EFZ336" s="142"/>
      <c r="EGA336" s="142"/>
      <c r="EGB336" s="142"/>
      <c r="EGC336" s="142"/>
      <c r="EGD336" s="142"/>
      <c r="EGE336" s="142"/>
      <c r="EGF336" s="142"/>
      <c r="EGG336" s="142"/>
      <c r="EGH336" s="142"/>
      <c r="EGI336" s="142"/>
      <c r="EGJ336" s="142"/>
      <c r="EGK336" s="142"/>
      <c r="EGL336" s="142"/>
      <c r="EGM336" s="142"/>
      <c r="EGN336" s="142"/>
      <c r="EGO336" s="142"/>
      <c r="EGP336" s="142"/>
      <c r="EGQ336" s="142"/>
      <c r="EGR336" s="142"/>
      <c r="EGS336" s="142"/>
      <c r="EGT336" s="142"/>
      <c r="EGU336" s="142"/>
      <c r="EGV336" s="142"/>
      <c r="EGW336" s="142"/>
      <c r="EGX336" s="142"/>
      <c r="EGY336" s="142"/>
      <c r="EGZ336" s="142"/>
      <c r="EHA336" s="142"/>
      <c r="EHB336" s="142"/>
      <c r="EHC336" s="142"/>
      <c r="EHD336" s="142"/>
      <c r="EHE336" s="142"/>
      <c r="EHF336" s="142"/>
      <c r="EHG336" s="142"/>
      <c r="EHH336" s="142"/>
      <c r="EHI336" s="142"/>
      <c r="EHJ336" s="142"/>
      <c r="EHK336" s="142"/>
      <c r="EHL336" s="142"/>
      <c r="EHM336" s="142"/>
      <c r="EHN336" s="142"/>
      <c r="EHO336" s="142"/>
      <c r="EHP336" s="142"/>
      <c r="EHQ336" s="142"/>
      <c r="EHR336" s="142"/>
      <c r="EHS336" s="142"/>
      <c r="EHT336" s="142"/>
      <c r="EHU336" s="142"/>
      <c r="EHV336" s="142"/>
      <c r="EHW336" s="142"/>
      <c r="EHX336" s="142"/>
      <c r="EHY336" s="142"/>
      <c r="EHZ336" s="142"/>
      <c r="EIA336" s="142"/>
      <c r="EIB336" s="142"/>
      <c r="EIC336" s="142"/>
      <c r="EID336" s="142"/>
      <c r="EIE336" s="142"/>
      <c r="EIF336" s="142"/>
      <c r="EIG336" s="142"/>
      <c r="EIH336" s="142"/>
      <c r="EII336" s="142"/>
      <c r="EIJ336" s="142"/>
      <c r="EIK336" s="142"/>
      <c r="EIL336" s="142"/>
      <c r="EIM336" s="142"/>
      <c r="EIN336" s="142"/>
      <c r="EIO336" s="142"/>
      <c r="EIP336" s="142"/>
      <c r="EIQ336" s="142"/>
      <c r="EIR336" s="142"/>
      <c r="EIS336" s="142"/>
      <c r="EIT336" s="142"/>
      <c r="EIU336" s="142"/>
      <c r="EIV336" s="142"/>
      <c r="EIW336" s="142"/>
      <c r="EIX336" s="142"/>
      <c r="EIY336" s="142"/>
      <c r="EIZ336" s="142"/>
      <c r="EJA336" s="142"/>
      <c r="EJB336" s="142"/>
      <c r="EJC336" s="142"/>
      <c r="EJD336" s="142"/>
      <c r="EJE336" s="142"/>
      <c r="EJF336" s="142"/>
      <c r="EJG336" s="142"/>
      <c r="EJH336" s="142"/>
      <c r="EJI336" s="142"/>
      <c r="EJJ336" s="142"/>
      <c r="EJK336" s="142"/>
      <c r="EJL336" s="142"/>
      <c r="EJM336" s="142"/>
      <c r="EJN336" s="142"/>
      <c r="EJO336" s="142"/>
      <c r="EJP336" s="142"/>
      <c r="EJQ336" s="142"/>
      <c r="EJR336" s="142"/>
      <c r="EJS336" s="142"/>
      <c r="EJT336" s="142"/>
      <c r="EJU336" s="142"/>
      <c r="EJV336" s="142"/>
      <c r="EJW336" s="142"/>
      <c r="EJX336" s="142"/>
      <c r="EJY336" s="142"/>
      <c r="EJZ336" s="142"/>
      <c r="EKA336" s="142"/>
      <c r="EKB336" s="142"/>
      <c r="EKC336" s="142"/>
      <c r="EKD336" s="142"/>
      <c r="EKE336" s="142"/>
      <c r="EKF336" s="142"/>
      <c r="EKG336" s="142"/>
      <c r="EKH336" s="142"/>
      <c r="EKI336" s="142"/>
      <c r="EKJ336" s="142"/>
      <c r="EKK336" s="142"/>
      <c r="EKL336" s="142"/>
      <c r="EKM336" s="142"/>
      <c r="EKN336" s="142"/>
      <c r="EKO336" s="142"/>
      <c r="EKP336" s="142"/>
      <c r="EKQ336" s="142"/>
      <c r="EKR336" s="142"/>
      <c r="EKS336" s="142"/>
      <c r="EKT336" s="142"/>
      <c r="EKU336" s="142"/>
      <c r="EKV336" s="142"/>
      <c r="EKW336" s="142"/>
      <c r="EKX336" s="142"/>
      <c r="EKY336" s="142"/>
      <c r="EKZ336" s="142"/>
      <c r="ELA336" s="142"/>
      <c r="ELB336" s="142"/>
      <c r="ELC336" s="142"/>
      <c r="ELD336" s="142"/>
      <c r="ELE336" s="142"/>
      <c r="ELF336" s="142"/>
      <c r="ELG336" s="142"/>
      <c r="ELH336" s="142"/>
      <c r="ELI336" s="142"/>
      <c r="ELJ336" s="142"/>
      <c r="ELK336" s="142"/>
      <c r="ELL336" s="142"/>
      <c r="ELM336" s="142"/>
      <c r="ELN336" s="142"/>
      <c r="ELO336" s="142"/>
      <c r="ELP336" s="142"/>
      <c r="ELQ336" s="142"/>
      <c r="ELR336" s="142"/>
      <c r="ELS336" s="142"/>
      <c r="ELT336" s="142"/>
      <c r="ELU336" s="142"/>
      <c r="ELV336" s="142"/>
      <c r="ELW336" s="142"/>
      <c r="ELX336" s="142"/>
      <c r="ELY336" s="142"/>
      <c r="ELZ336" s="142"/>
      <c r="EMA336" s="142"/>
      <c r="EMB336" s="142"/>
      <c r="EMC336" s="142"/>
      <c r="EMD336" s="142"/>
      <c r="EME336" s="142"/>
      <c r="EMF336" s="142"/>
      <c r="EMG336" s="142"/>
      <c r="EMH336" s="142"/>
      <c r="EMI336" s="142"/>
      <c r="EMJ336" s="142"/>
      <c r="EMK336" s="142"/>
      <c r="EML336" s="142"/>
      <c r="EMM336" s="142"/>
      <c r="EMN336" s="142"/>
      <c r="EMO336" s="142"/>
      <c r="EMP336" s="142"/>
      <c r="EMQ336" s="142"/>
      <c r="EMR336" s="142"/>
      <c r="EMS336" s="142"/>
      <c r="EMT336" s="142"/>
      <c r="EMU336" s="142"/>
      <c r="EMV336" s="142"/>
      <c r="EMW336" s="142"/>
      <c r="EMX336" s="142"/>
      <c r="EMY336" s="142"/>
      <c r="EMZ336" s="142"/>
      <c r="ENA336" s="142"/>
      <c r="ENB336" s="142"/>
      <c r="ENC336" s="142"/>
      <c r="END336" s="142"/>
      <c r="ENE336" s="142"/>
      <c r="ENF336" s="142"/>
      <c r="ENG336" s="142"/>
      <c r="ENH336" s="142"/>
      <c r="ENI336" s="142"/>
      <c r="ENJ336" s="142"/>
      <c r="ENK336" s="142"/>
      <c r="ENL336" s="142"/>
      <c r="ENM336" s="142"/>
      <c r="ENN336" s="142"/>
      <c r="ENO336" s="142"/>
      <c r="ENP336" s="142"/>
      <c r="ENQ336" s="142"/>
      <c r="ENR336" s="142"/>
      <c r="ENS336" s="142"/>
      <c r="ENT336" s="142"/>
      <c r="ENU336" s="142"/>
      <c r="ENV336" s="142"/>
      <c r="ENW336" s="142"/>
      <c r="ENX336" s="142"/>
      <c r="ENY336" s="142"/>
      <c r="ENZ336" s="142"/>
      <c r="EOA336" s="142"/>
      <c r="EOB336" s="142"/>
      <c r="EOC336" s="142"/>
      <c r="EOD336" s="142"/>
      <c r="EOE336" s="142"/>
      <c r="EOF336" s="142"/>
      <c r="EOG336" s="142"/>
      <c r="EOH336" s="142"/>
      <c r="EOI336" s="142"/>
      <c r="EOJ336" s="142"/>
      <c r="EOK336" s="142"/>
      <c r="EOL336" s="142"/>
      <c r="EOM336" s="142"/>
      <c r="EON336" s="142"/>
      <c r="EOO336" s="142"/>
      <c r="EOP336" s="142"/>
      <c r="EOQ336" s="142"/>
      <c r="EOR336" s="142"/>
      <c r="EOS336" s="142"/>
      <c r="EOT336" s="142"/>
      <c r="EOU336" s="142"/>
      <c r="EOV336" s="142"/>
      <c r="EOW336" s="142"/>
      <c r="EOX336" s="142"/>
      <c r="EOY336" s="142"/>
      <c r="EOZ336" s="142"/>
      <c r="EPA336" s="142"/>
      <c r="EPB336" s="142"/>
      <c r="EPC336" s="142"/>
      <c r="EPD336" s="142"/>
      <c r="EPE336" s="142"/>
      <c r="EPF336" s="142"/>
      <c r="EPG336" s="142"/>
      <c r="EPH336" s="142"/>
      <c r="EPI336" s="142"/>
      <c r="EPJ336" s="142"/>
      <c r="EPK336" s="142"/>
      <c r="EPL336" s="142"/>
      <c r="EPM336" s="142"/>
      <c r="EPN336" s="142"/>
      <c r="EPO336" s="142"/>
      <c r="EPP336" s="142"/>
      <c r="EPQ336" s="142"/>
      <c r="EPR336" s="142"/>
      <c r="EPS336" s="142"/>
      <c r="EPT336" s="142"/>
      <c r="EPU336" s="142"/>
      <c r="EPV336" s="142"/>
      <c r="EPW336" s="142"/>
      <c r="EPX336" s="142"/>
      <c r="EPY336" s="142"/>
      <c r="EPZ336" s="142"/>
      <c r="EQA336" s="142"/>
      <c r="EQB336" s="142"/>
      <c r="EQC336" s="142"/>
      <c r="EQD336" s="142"/>
      <c r="EQE336" s="142"/>
      <c r="EQF336" s="142"/>
      <c r="EQG336" s="142"/>
      <c r="EQH336" s="142"/>
      <c r="EQI336" s="142"/>
      <c r="EQJ336" s="142"/>
      <c r="EQK336" s="142"/>
      <c r="EQL336" s="142"/>
      <c r="EQM336" s="142"/>
      <c r="EQN336" s="142"/>
      <c r="EQO336" s="142"/>
      <c r="EQP336" s="142"/>
      <c r="EQQ336" s="142"/>
      <c r="EQR336" s="142"/>
      <c r="EQS336" s="142"/>
      <c r="EQT336" s="142"/>
      <c r="EQU336" s="142"/>
      <c r="EQV336" s="142"/>
      <c r="EQW336" s="142"/>
      <c r="EQX336" s="142"/>
      <c r="EQY336" s="142"/>
      <c r="EQZ336" s="142"/>
      <c r="ERA336" s="142"/>
      <c r="ERB336" s="142"/>
      <c r="ERC336" s="142"/>
      <c r="ERD336" s="142"/>
      <c r="ERE336" s="142"/>
      <c r="ERF336" s="142"/>
      <c r="ERG336" s="142"/>
      <c r="ERH336" s="142"/>
      <c r="ERI336" s="142"/>
      <c r="ERJ336" s="142"/>
      <c r="ERK336" s="142"/>
      <c r="ERL336" s="142"/>
      <c r="ERM336" s="142"/>
      <c r="ERN336" s="142"/>
      <c r="ERO336" s="142"/>
      <c r="ERP336" s="142"/>
      <c r="ERQ336" s="142"/>
      <c r="ERR336" s="142"/>
      <c r="ERS336" s="142"/>
      <c r="ERT336" s="142"/>
      <c r="ERU336" s="142"/>
      <c r="ERV336" s="142"/>
      <c r="ERW336" s="142"/>
      <c r="ERX336" s="142"/>
      <c r="ERY336" s="142"/>
      <c r="ERZ336" s="142"/>
      <c r="ESA336" s="142"/>
      <c r="ESB336" s="142"/>
      <c r="ESC336" s="142"/>
      <c r="ESD336" s="142"/>
      <c r="ESE336" s="142"/>
      <c r="ESF336" s="142"/>
      <c r="ESG336" s="142"/>
      <c r="ESH336" s="142"/>
      <c r="ESI336" s="142"/>
      <c r="ESJ336" s="142"/>
      <c r="ESK336" s="142"/>
      <c r="ESL336" s="142"/>
      <c r="ESM336" s="142"/>
      <c r="ESN336" s="142"/>
      <c r="ESO336" s="142"/>
      <c r="ESP336" s="142"/>
      <c r="ESQ336" s="142"/>
      <c r="ESR336" s="142"/>
      <c r="ESS336" s="142"/>
      <c r="EST336" s="142"/>
      <c r="ESU336" s="142"/>
      <c r="ESV336" s="142"/>
      <c r="ESW336" s="142"/>
      <c r="ESX336" s="142"/>
      <c r="ESY336" s="142"/>
      <c r="ESZ336" s="142"/>
      <c r="ETA336" s="142"/>
      <c r="ETB336" s="142"/>
      <c r="ETC336" s="142"/>
      <c r="ETD336" s="142"/>
      <c r="ETE336" s="142"/>
      <c r="ETF336" s="142"/>
      <c r="ETG336" s="142"/>
      <c r="ETH336" s="142"/>
      <c r="ETI336" s="142"/>
      <c r="ETJ336" s="142"/>
      <c r="ETK336" s="142"/>
      <c r="ETL336" s="142"/>
      <c r="ETM336" s="142"/>
      <c r="ETN336" s="142"/>
      <c r="ETO336" s="142"/>
      <c r="ETP336" s="142"/>
      <c r="ETQ336" s="142"/>
      <c r="ETR336" s="142"/>
      <c r="ETS336" s="142"/>
      <c r="ETT336" s="142"/>
      <c r="ETU336" s="142"/>
      <c r="ETV336" s="142"/>
      <c r="ETW336" s="142"/>
      <c r="ETX336" s="142"/>
      <c r="ETY336" s="142"/>
      <c r="ETZ336" s="142"/>
      <c r="EUA336" s="142"/>
      <c r="EUB336" s="142"/>
      <c r="EUC336" s="142"/>
      <c r="EUD336" s="142"/>
      <c r="EUE336" s="142"/>
      <c r="EUF336" s="142"/>
      <c r="EUG336" s="142"/>
      <c r="EUH336" s="142"/>
      <c r="EUI336" s="142"/>
      <c r="EUJ336" s="142"/>
      <c r="EUK336" s="142"/>
      <c r="EUL336" s="142"/>
      <c r="EUM336" s="142"/>
      <c r="EUN336" s="142"/>
      <c r="EUO336" s="142"/>
      <c r="EUP336" s="142"/>
      <c r="EUQ336" s="142"/>
      <c r="EUR336" s="142"/>
      <c r="EUS336" s="142"/>
      <c r="EUT336" s="142"/>
      <c r="EUU336" s="142"/>
      <c r="EUV336" s="142"/>
      <c r="EUW336" s="142"/>
      <c r="EUX336" s="142"/>
      <c r="EUY336" s="142"/>
      <c r="EUZ336" s="142"/>
      <c r="EVA336" s="142"/>
      <c r="EVB336" s="142"/>
      <c r="EVC336" s="142"/>
      <c r="EVD336" s="142"/>
      <c r="EVE336" s="142"/>
      <c r="EVF336" s="142"/>
      <c r="EVG336" s="142"/>
      <c r="EVH336" s="142"/>
      <c r="EVI336" s="142"/>
      <c r="EVJ336" s="142"/>
      <c r="EVK336" s="142"/>
      <c r="EVL336" s="142"/>
      <c r="EVM336" s="142"/>
      <c r="EVN336" s="142"/>
      <c r="EVO336" s="142"/>
      <c r="EVP336" s="142"/>
      <c r="EVQ336" s="142"/>
      <c r="EVR336" s="142"/>
      <c r="EVS336" s="142"/>
      <c r="EVT336" s="142"/>
      <c r="EVU336" s="142"/>
      <c r="EVV336" s="142"/>
      <c r="EVW336" s="142"/>
      <c r="EVX336" s="142"/>
      <c r="EVY336" s="142"/>
      <c r="EVZ336" s="142"/>
      <c r="EWA336" s="142"/>
      <c r="EWB336" s="142"/>
      <c r="EWC336" s="142"/>
      <c r="EWD336" s="142"/>
      <c r="EWE336" s="142"/>
      <c r="EWF336" s="142"/>
      <c r="EWG336" s="142"/>
      <c r="EWH336" s="142"/>
      <c r="EWI336" s="142"/>
      <c r="EWJ336" s="142"/>
      <c r="EWK336" s="142"/>
      <c r="EWL336" s="142"/>
      <c r="EWM336" s="142"/>
      <c r="EWN336" s="142"/>
      <c r="EWO336" s="142"/>
      <c r="EWP336" s="142"/>
      <c r="EWQ336" s="142"/>
      <c r="EWR336" s="142"/>
      <c r="EWS336" s="142"/>
      <c r="EWT336" s="142"/>
      <c r="EWU336" s="142"/>
      <c r="EWV336" s="142"/>
      <c r="EWW336" s="142"/>
      <c r="EWX336" s="142"/>
      <c r="EWY336" s="142"/>
      <c r="EWZ336" s="142"/>
      <c r="EXA336" s="142"/>
      <c r="EXB336" s="142"/>
      <c r="EXC336" s="142"/>
      <c r="EXD336" s="142"/>
      <c r="EXE336" s="142"/>
      <c r="EXF336" s="142"/>
      <c r="EXG336" s="142"/>
      <c r="EXH336" s="142"/>
      <c r="EXI336" s="142"/>
      <c r="EXJ336" s="142"/>
      <c r="EXK336" s="142"/>
      <c r="EXL336" s="142"/>
      <c r="EXM336" s="142"/>
      <c r="EXN336" s="142"/>
      <c r="EXO336" s="142"/>
      <c r="EXP336" s="142"/>
      <c r="EXQ336" s="142"/>
      <c r="EXR336" s="142"/>
      <c r="EXS336" s="142"/>
      <c r="EXT336" s="142"/>
      <c r="EXU336" s="142"/>
      <c r="EXV336" s="142"/>
      <c r="EXW336" s="142"/>
      <c r="EXX336" s="142"/>
      <c r="EXY336" s="142"/>
      <c r="EXZ336" s="142"/>
      <c r="EYA336" s="142"/>
      <c r="EYB336" s="142"/>
      <c r="EYC336" s="142"/>
      <c r="EYD336" s="142"/>
      <c r="EYE336" s="142"/>
      <c r="EYF336" s="142"/>
      <c r="EYG336" s="142"/>
      <c r="EYH336" s="142"/>
      <c r="EYI336" s="142"/>
      <c r="EYJ336" s="142"/>
      <c r="EYK336" s="142"/>
      <c r="EYL336" s="142"/>
      <c r="EYM336" s="142"/>
      <c r="EYN336" s="142"/>
      <c r="EYO336" s="142"/>
      <c r="EYP336" s="142"/>
      <c r="EYQ336" s="142"/>
      <c r="EYR336" s="142"/>
      <c r="EYS336" s="142"/>
      <c r="EYT336" s="142"/>
      <c r="EYU336" s="142"/>
      <c r="EYV336" s="142"/>
      <c r="EYW336" s="142"/>
      <c r="EYX336" s="142"/>
      <c r="EYY336" s="142"/>
      <c r="EYZ336" s="142"/>
      <c r="EZA336" s="142"/>
      <c r="EZB336" s="142"/>
      <c r="EZC336" s="142"/>
      <c r="EZD336" s="142"/>
      <c r="EZE336" s="142"/>
      <c r="EZF336" s="142"/>
      <c r="EZG336" s="142"/>
      <c r="EZH336" s="142"/>
      <c r="EZI336" s="142"/>
      <c r="EZJ336" s="142"/>
      <c r="EZK336" s="142"/>
      <c r="EZL336" s="142"/>
      <c r="EZM336" s="142"/>
      <c r="EZN336" s="142"/>
      <c r="EZO336" s="142"/>
      <c r="EZP336" s="142"/>
      <c r="EZQ336" s="142"/>
      <c r="EZR336" s="142"/>
      <c r="EZS336" s="142"/>
      <c r="EZT336" s="142"/>
      <c r="EZU336" s="142"/>
      <c r="EZV336" s="142"/>
      <c r="EZW336" s="142"/>
      <c r="EZX336" s="142"/>
      <c r="EZY336" s="142"/>
      <c r="EZZ336" s="142"/>
      <c r="FAA336" s="142"/>
      <c r="FAB336" s="142"/>
      <c r="FAC336" s="142"/>
      <c r="FAD336" s="142"/>
      <c r="FAE336" s="142"/>
      <c r="FAF336" s="142"/>
      <c r="FAG336" s="142"/>
      <c r="FAH336" s="142"/>
      <c r="FAI336" s="142"/>
      <c r="FAJ336" s="142"/>
      <c r="FAK336" s="142"/>
      <c r="FAL336" s="142"/>
      <c r="FAM336" s="142"/>
      <c r="FAN336" s="142"/>
      <c r="FAO336" s="142"/>
      <c r="FAP336" s="142"/>
      <c r="FAQ336" s="142"/>
      <c r="FAR336" s="142"/>
      <c r="FAS336" s="142"/>
      <c r="FAT336" s="142"/>
      <c r="FAU336" s="142"/>
      <c r="FAV336" s="142"/>
      <c r="FAW336" s="142"/>
      <c r="FAX336" s="142"/>
      <c r="FAY336" s="142"/>
      <c r="FAZ336" s="142"/>
      <c r="FBA336" s="142"/>
      <c r="FBB336" s="142"/>
      <c r="FBC336" s="142"/>
      <c r="FBD336" s="142"/>
      <c r="FBE336" s="142"/>
      <c r="FBF336" s="142"/>
      <c r="FBG336" s="142"/>
      <c r="FBH336" s="142"/>
      <c r="FBI336" s="142"/>
      <c r="FBJ336" s="142"/>
      <c r="FBK336" s="142"/>
      <c r="FBL336" s="142"/>
      <c r="FBM336" s="142"/>
      <c r="FBN336" s="142"/>
      <c r="FBO336" s="142"/>
      <c r="FBP336" s="142"/>
      <c r="FBQ336" s="142"/>
      <c r="FBR336" s="142"/>
      <c r="FBS336" s="142"/>
      <c r="FBT336" s="142"/>
      <c r="FBU336" s="142"/>
      <c r="FBV336" s="142"/>
      <c r="FBW336" s="142"/>
      <c r="FBX336" s="142"/>
      <c r="FBY336" s="142"/>
      <c r="FBZ336" s="142"/>
      <c r="FCA336" s="142"/>
      <c r="FCB336" s="142"/>
      <c r="FCC336" s="142"/>
      <c r="FCD336" s="142"/>
      <c r="FCE336" s="142"/>
      <c r="FCF336" s="142"/>
      <c r="FCG336" s="142"/>
      <c r="FCH336" s="142"/>
      <c r="FCI336" s="142"/>
      <c r="FCJ336" s="142"/>
      <c r="FCK336" s="142"/>
      <c r="FCL336" s="142"/>
      <c r="FCM336" s="142"/>
      <c r="FCN336" s="142"/>
      <c r="FCO336" s="142"/>
      <c r="FCP336" s="142"/>
      <c r="FCQ336" s="142"/>
      <c r="FCR336" s="142"/>
      <c r="FCS336" s="142"/>
      <c r="FCT336" s="142"/>
      <c r="FCU336" s="142"/>
      <c r="FCV336" s="142"/>
      <c r="FCW336" s="142"/>
      <c r="FCX336" s="142"/>
      <c r="FCY336" s="142"/>
      <c r="FCZ336" s="142"/>
      <c r="FDA336" s="142"/>
      <c r="FDB336" s="142"/>
      <c r="FDC336" s="142"/>
      <c r="FDD336" s="142"/>
      <c r="FDE336" s="142"/>
      <c r="FDF336" s="142"/>
      <c r="FDG336" s="142"/>
      <c r="FDH336" s="142"/>
      <c r="FDI336" s="142"/>
      <c r="FDJ336" s="142"/>
      <c r="FDK336" s="142"/>
      <c r="FDL336" s="142"/>
      <c r="FDM336" s="142"/>
      <c r="FDN336" s="142"/>
      <c r="FDO336" s="142"/>
      <c r="FDP336" s="142"/>
      <c r="FDQ336" s="142"/>
      <c r="FDR336" s="142"/>
      <c r="FDS336" s="142"/>
      <c r="FDT336" s="142"/>
      <c r="FDU336" s="142"/>
      <c r="FDV336" s="142"/>
      <c r="FDW336" s="142"/>
      <c r="FDX336" s="142"/>
      <c r="FDY336" s="142"/>
      <c r="FDZ336" s="142"/>
      <c r="FEA336" s="142"/>
      <c r="FEB336" s="142"/>
      <c r="FEC336" s="142"/>
      <c r="FED336" s="142"/>
      <c r="FEE336" s="142"/>
      <c r="FEF336" s="142"/>
      <c r="FEG336" s="142"/>
      <c r="FEH336" s="142"/>
      <c r="FEI336" s="142"/>
      <c r="FEJ336" s="142"/>
      <c r="FEK336" s="142"/>
      <c r="FEL336" s="142"/>
      <c r="FEM336" s="142"/>
      <c r="FEN336" s="142"/>
      <c r="FEO336" s="142"/>
      <c r="FEP336" s="142"/>
      <c r="FEQ336" s="142"/>
      <c r="FER336" s="142"/>
      <c r="FES336" s="142"/>
      <c r="FET336" s="142"/>
      <c r="FEU336" s="142"/>
      <c r="FEV336" s="142"/>
      <c r="FEW336" s="142"/>
      <c r="FEX336" s="142"/>
      <c r="FEY336" s="142"/>
      <c r="FEZ336" s="142"/>
      <c r="FFA336" s="142"/>
      <c r="FFB336" s="142"/>
      <c r="FFC336" s="142"/>
      <c r="FFD336" s="142"/>
      <c r="FFE336" s="142"/>
      <c r="FFF336" s="142"/>
      <c r="FFG336" s="142"/>
      <c r="FFH336" s="142"/>
      <c r="FFI336" s="142"/>
      <c r="FFJ336" s="142"/>
      <c r="FFK336" s="142"/>
      <c r="FFL336" s="142"/>
      <c r="FFM336" s="142"/>
      <c r="FFN336" s="142"/>
      <c r="FFO336" s="142"/>
      <c r="FFP336" s="142"/>
      <c r="FFQ336" s="142"/>
      <c r="FFR336" s="142"/>
      <c r="FFS336" s="142"/>
      <c r="FFT336" s="142"/>
      <c r="FFU336" s="142"/>
      <c r="FFV336" s="142"/>
      <c r="FFW336" s="142"/>
      <c r="FFX336" s="142"/>
      <c r="FFY336" s="142"/>
      <c r="FFZ336" s="142"/>
      <c r="FGA336" s="142"/>
      <c r="FGB336" s="142"/>
      <c r="FGC336" s="142"/>
      <c r="FGD336" s="142"/>
      <c r="FGE336" s="142"/>
      <c r="FGF336" s="142"/>
      <c r="FGG336" s="142"/>
      <c r="FGH336" s="142"/>
      <c r="FGI336" s="142"/>
      <c r="FGJ336" s="142"/>
      <c r="FGK336" s="142"/>
      <c r="FGL336" s="142"/>
      <c r="FGM336" s="142"/>
      <c r="FGN336" s="142"/>
      <c r="FGO336" s="142"/>
      <c r="FGP336" s="142"/>
      <c r="FGQ336" s="142"/>
      <c r="FGR336" s="142"/>
      <c r="FGS336" s="142"/>
      <c r="FGT336" s="142"/>
      <c r="FGU336" s="142"/>
      <c r="FGV336" s="142"/>
      <c r="FGW336" s="142"/>
      <c r="FGX336" s="142"/>
      <c r="FGY336" s="142"/>
      <c r="FGZ336" s="142"/>
      <c r="FHA336" s="142"/>
      <c r="FHB336" s="142"/>
      <c r="FHC336" s="142"/>
      <c r="FHD336" s="142"/>
      <c r="FHE336" s="142"/>
      <c r="FHF336" s="142"/>
      <c r="FHG336" s="142"/>
      <c r="FHH336" s="142"/>
      <c r="FHI336" s="142"/>
      <c r="FHJ336" s="142"/>
      <c r="FHK336" s="142"/>
      <c r="FHL336" s="142"/>
      <c r="FHM336" s="142"/>
      <c r="FHN336" s="142"/>
      <c r="FHO336" s="142"/>
      <c r="FHP336" s="142"/>
      <c r="FHQ336" s="142"/>
      <c r="FHR336" s="142"/>
      <c r="FHS336" s="142"/>
      <c r="FHT336" s="142"/>
      <c r="FHU336" s="142"/>
      <c r="FHV336" s="142"/>
      <c r="FHW336" s="142"/>
      <c r="FHX336" s="142"/>
      <c r="FHY336" s="142"/>
      <c r="FHZ336" s="142"/>
      <c r="FIA336" s="142"/>
      <c r="FIB336" s="142"/>
      <c r="FIC336" s="142"/>
      <c r="FID336" s="142"/>
      <c r="FIE336" s="142"/>
      <c r="FIF336" s="142"/>
      <c r="FIG336" s="142"/>
      <c r="FIH336" s="142"/>
      <c r="FII336" s="142"/>
      <c r="FIJ336" s="142"/>
      <c r="FIK336" s="142"/>
      <c r="FIL336" s="142"/>
      <c r="FIM336" s="142"/>
      <c r="FIN336" s="142"/>
      <c r="FIO336" s="142"/>
      <c r="FIP336" s="142"/>
      <c r="FIQ336" s="142"/>
      <c r="FIR336" s="142"/>
      <c r="FIS336" s="142"/>
      <c r="FIT336" s="142"/>
      <c r="FIU336" s="142"/>
      <c r="FIV336" s="142"/>
      <c r="FIW336" s="142"/>
      <c r="FIX336" s="142"/>
      <c r="FIY336" s="142"/>
      <c r="FIZ336" s="142"/>
      <c r="FJA336" s="142"/>
      <c r="FJB336" s="142"/>
      <c r="FJC336" s="142"/>
      <c r="FJD336" s="142"/>
      <c r="FJE336" s="142"/>
      <c r="FJF336" s="142"/>
      <c r="FJG336" s="142"/>
      <c r="FJH336" s="142"/>
      <c r="FJI336" s="142"/>
      <c r="FJJ336" s="142"/>
      <c r="FJK336" s="142"/>
      <c r="FJL336" s="142"/>
      <c r="FJM336" s="142"/>
      <c r="FJN336" s="142"/>
      <c r="FJO336" s="142"/>
      <c r="FJP336" s="142"/>
      <c r="FJQ336" s="142"/>
      <c r="FJR336" s="142"/>
      <c r="FJS336" s="142"/>
      <c r="FJT336" s="142"/>
      <c r="FJU336" s="142"/>
      <c r="FJV336" s="142"/>
      <c r="FJW336" s="142"/>
      <c r="FJX336" s="142"/>
      <c r="FJY336" s="142"/>
      <c r="FJZ336" s="142"/>
      <c r="FKA336" s="142"/>
      <c r="FKB336" s="142"/>
      <c r="FKC336" s="142"/>
      <c r="FKD336" s="142"/>
      <c r="FKE336" s="142"/>
      <c r="FKF336" s="142"/>
      <c r="FKG336" s="142"/>
      <c r="FKH336" s="142"/>
      <c r="FKI336" s="142"/>
      <c r="FKJ336" s="142"/>
      <c r="FKK336" s="142"/>
      <c r="FKL336" s="142"/>
      <c r="FKM336" s="142"/>
      <c r="FKN336" s="142"/>
      <c r="FKO336" s="142"/>
      <c r="FKP336" s="142"/>
      <c r="FKQ336" s="142"/>
      <c r="FKR336" s="142"/>
      <c r="FKS336" s="142"/>
      <c r="FKT336" s="142"/>
      <c r="FKU336" s="142"/>
      <c r="FKV336" s="142"/>
      <c r="FKW336" s="142"/>
      <c r="FKX336" s="142"/>
      <c r="FKY336" s="142"/>
      <c r="FKZ336" s="142"/>
      <c r="FLA336" s="142"/>
      <c r="FLB336" s="142"/>
      <c r="FLC336" s="142"/>
      <c r="FLD336" s="142"/>
      <c r="FLE336" s="142"/>
      <c r="FLF336" s="142"/>
      <c r="FLG336" s="142"/>
      <c r="FLH336" s="142"/>
      <c r="FLI336" s="142"/>
      <c r="FLJ336" s="142"/>
      <c r="FLK336" s="142"/>
      <c r="FLL336" s="142"/>
      <c r="FLM336" s="142"/>
      <c r="FLN336" s="142"/>
      <c r="FLO336" s="142"/>
      <c r="FLP336" s="142"/>
      <c r="FLQ336" s="142"/>
      <c r="FLR336" s="142"/>
      <c r="FLS336" s="142"/>
      <c r="FLT336" s="142"/>
      <c r="FLU336" s="142"/>
      <c r="FLV336" s="142"/>
      <c r="FLW336" s="142"/>
      <c r="FLX336" s="142"/>
      <c r="FLY336" s="142"/>
      <c r="FLZ336" s="142"/>
      <c r="FMA336" s="142"/>
      <c r="FMB336" s="142"/>
      <c r="FMC336" s="142"/>
      <c r="FMD336" s="142"/>
      <c r="FME336" s="142"/>
      <c r="FMF336" s="142"/>
      <c r="FMG336" s="142"/>
      <c r="FMH336" s="142"/>
      <c r="FMI336" s="142"/>
      <c r="FMJ336" s="142"/>
      <c r="FMK336" s="142"/>
      <c r="FML336" s="142"/>
      <c r="FMM336" s="142"/>
      <c r="FMN336" s="142"/>
      <c r="FMO336" s="142"/>
      <c r="FMP336" s="142"/>
      <c r="FMQ336" s="142"/>
      <c r="FMR336" s="142"/>
      <c r="FMS336" s="142"/>
      <c r="FMT336" s="142"/>
      <c r="FMU336" s="142"/>
      <c r="FMV336" s="142"/>
      <c r="FMW336" s="142"/>
      <c r="FMX336" s="142"/>
      <c r="FMY336" s="142"/>
      <c r="FMZ336" s="142"/>
      <c r="FNA336" s="142"/>
      <c r="FNB336" s="142"/>
      <c r="FNC336" s="142"/>
      <c r="FND336" s="142"/>
      <c r="FNE336" s="142"/>
      <c r="FNF336" s="142"/>
      <c r="FNG336" s="142"/>
      <c r="FNH336" s="142"/>
      <c r="FNI336" s="142"/>
      <c r="FNJ336" s="142"/>
      <c r="FNK336" s="142"/>
      <c r="FNL336" s="142"/>
      <c r="FNM336" s="142"/>
      <c r="FNN336" s="142"/>
      <c r="FNO336" s="142"/>
      <c r="FNP336" s="142"/>
      <c r="FNQ336" s="142"/>
      <c r="FNR336" s="142"/>
      <c r="FNS336" s="142"/>
      <c r="FNT336" s="142"/>
      <c r="FNU336" s="142"/>
      <c r="FNV336" s="142"/>
      <c r="FNW336" s="142"/>
      <c r="FNX336" s="142"/>
      <c r="FNY336" s="142"/>
      <c r="FNZ336" s="142"/>
      <c r="FOA336" s="142"/>
      <c r="FOB336" s="142"/>
      <c r="FOC336" s="142"/>
      <c r="FOD336" s="142"/>
      <c r="FOE336" s="142"/>
      <c r="FOF336" s="142"/>
      <c r="FOG336" s="142"/>
      <c r="FOH336" s="142"/>
      <c r="FOI336" s="142"/>
      <c r="FOJ336" s="142"/>
      <c r="FOK336" s="142"/>
      <c r="FOL336" s="142"/>
      <c r="FOM336" s="142"/>
      <c r="FON336" s="142"/>
      <c r="FOO336" s="142"/>
      <c r="FOP336" s="142"/>
      <c r="FOQ336" s="142"/>
      <c r="FOR336" s="142"/>
      <c r="FOS336" s="142"/>
      <c r="FOT336" s="142"/>
      <c r="FOU336" s="142"/>
      <c r="FOV336" s="142"/>
      <c r="FOW336" s="142"/>
      <c r="FOX336" s="142"/>
      <c r="FOY336" s="142"/>
      <c r="FOZ336" s="142"/>
      <c r="FPA336" s="142"/>
      <c r="FPB336" s="142"/>
      <c r="FPC336" s="142"/>
      <c r="FPD336" s="142"/>
      <c r="FPE336" s="142"/>
      <c r="FPF336" s="142"/>
      <c r="FPG336" s="142"/>
      <c r="FPH336" s="142"/>
      <c r="FPI336" s="142"/>
      <c r="FPJ336" s="142"/>
      <c r="FPK336" s="142"/>
      <c r="FPL336" s="142"/>
      <c r="FPM336" s="142"/>
      <c r="FPN336" s="142"/>
      <c r="FPO336" s="142"/>
      <c r="FPP336" s="142"/>
      <c r="FPQ336" s="142"/>
      <c r="FPR336" s="142"/>
      <c r="FPS336" s="142"/>
      <c r="FPT336" s="142"/>
      <c r="FPU336" s="142"/>
      <c r="FPV336" s="142"/>
      <c r="FPW336" s="142"/>
      <c r="FPX336" s="142"/>
      <c r="FPY336" s="142"/>
      <c r="FPZ336" s="142"/>
      <c r="FQA336" s="142"/>
      <c r="FQB336" s="142"/>
      <c r="FQC336" s="142"/>
      <c r="FQD336" s="142"/>
      <c r="FQE336" s="142"/>
      <c r="FQF336" s="142"/>
      <c r="FQG336" s="142"/>
      <c r="FQH336" s="142"/>
      <c r="FQI336" s="142"/>
      <c r="FQJ336" s="142"/>
      <c r="FQK336" s="142"/>
      <c r="FQL336" s="142"/>
      <c r="FQM336" s="142"/>
      <c r="FQN336" s="142"/>
      <c r="FQO336" s="142"/>
      <c r="FQP336" s="142"/>
      <c r="FQQ336" s="142"/>
      <c r="FQR336" s="142"/>
      <c r="FQS336" s="142"/>
      <c r="FQT336" s="142"/>
      <c r="FQU336" s="142"/>
      <c r="FQV336" s="142"/>
      <c r="FQW336" s="142"/>
      <c r="FQX336" s="142"/>
      <c r="FQY336" s="142"/>
      <c r="FQZ336" s="142"/>
      <c r="FRA336" s="142"/>
      <c r="FRB336" s="142"/>
      <c r="FRC336" s="142"/>
      <c r="FRD336" s="142"/>
      <c r="FRE336" s="142"/>
      <c r="FRF336" s="142"/>
      <c r="FRG336" s="142"/>
      <c r="FRH336" s="142"/>
      <c r="FRI336" s="142"/>
      <c r="FRJ336" s="142"/>
      <c r="FRK336" s="142"/>
      <c r="FRL336" s="142"/>
      <c r="FRM336" s="142"/>
      <c r="FRN336" s="142"/>
      <c r="FRO336" s="142"/>
      <c r="FRP336" s="142"/>
      <c r="FRQ336" s="142"/>
      <c r="FRR336" s="142"/>
      <c r="FRS336" s="142"/>
      <c r="FRT336" s="142"/>
      <c r="FRU336" s="142"/>
      <c r="FRV336" s="142"/>
      <c r="FRW336" s="142"/>
      <c r="FRX336" s="142"/>
      <c r="FRY336" s="142"/>
      <c r="FRZ336" s="142"/>
      <c r="FSA336" s="142"/>
      <c r="FSB336" s="142"/>
      <c r="FSC336" s="142"/>
      <c r="FSD336" s="142"/>
      <c r="FSE336" s="142"/>
      <c r="FSF336" s="142"/>
      <c r="FSG336" s="142"/>
      <c r="FSH336" s="142"/>
      <c r="FSI336" s="142"/>
      <c r="FSJ336" s="142"/>
      <c r="FSK336" s="142"/>
      <c r="FSL336" s="142"/>
      <c r="FSM336" s="142"/>
      <c r="FSN336" s="142"/>
      <c r="FSO336" s="142"/>
      <c r="FSP336" s="142"/>
      <c r="FSQ336" s="142"/>
      <c r="FSR336" s="142"/>
      <c r="FSS336" s="142"/>
      <c r="FST336" s="142"/>
      <c r="FSU336" s="142"/>
      <c r="FSV336" s="142"/>
      <c r="FSW336" s="142"/>
      <c r="FSX336" s="142"/>
      <c r="FSY336" s="142"/>
      <c r="FSZ336" s="142"/>
      <c r="FTA336" s="142"/>
      <c r="FTB336" s="142"/>
      <c r="FTC336" s="142"/>
      <c r="FTD336" s="142"/>
      <c r="FTE336" s="142"/>
      <c r="FTF336" s="142"/>
      <c r="FTG336" s="142"/>
      <c r="FTH336" s="142"/>
      <c r="FTI336" s="142"/>
      <c r="FTJ336" s="142"/>
      <c r="FTK336" s="142"/>
      <c r="FTL336" s="142"/>
      <c r="FTM336" s="142"/>
      <c r="FTN336" s="142"/>
      <c r="FTO336" s="142"/>
      <c r="FTP336" s="142"/>
      <c r="FTQ336" s="142"/>
      <c r="FTR336" s="142"/>
      <c r="FTS336" s="142"/>
      <c r="FTT336" s="142"/>
      <c r="FTU336" s="142"/>
      <c r="FTV336" s="142"/>
      <c r="FTW336" s="142"/>
      <c r="FTX336" s="142"/>
      <c r="FTY336" s="142"/>
      <c r="FTZ336" s="142"/>
      <c r="FUA336" s="142"/>
      <c r="FUB336" s="142"/>
      <c r="FUC336" s="142"/>
      <c r="FUD336" s="142"/>
      <c r="FUE336" s="142"/>
      <c r="FUF336" s="142"/>
      <c r="FUG336" s="142"/>
      <c r="FUH336" s="142"/>
      <c r="FUI336" s="142"/>
      <c r="FUJ336" s="142"/>
      <c r="FUK336" s="142"/>
      <c r="FUL336" s="142"/>
      <c r="FUM336" s="142"/>
      <c r="FUN336" s="142"/>
      <c r="FUO336" s="142"/>
      <c r="FUP336" s="142"/>
      <c r="FUQ336" s="142"/>
      <c r="FUR336" s="142"/>
      <c r="FUS336" s="142"/>
      <c r="FUT336" s="142"/>
      <c r="FUU336" s="142"/>
      <c r="FUV336" s="142"/>
      <c r="FUW336" s="142"/>
      <c r="FUX336" s="142"/>
      <c r="FUY336" s="142"/>
      <c r="FUZ336" s="142"/>
      <c r="FVA336" s="142"/>
      <c r="FVB336" s="142"/>
      <c r="FVC336" s="142"/>
      <c r="FVD336" s="142"/>
      <c r="FVE336" s="142"/>
      <c r="FVF336" s="142"/>
      <c r="FVG336" s="142"/>
      <c r="FVH336" s="142"/>
      <c r="FVI336" s="142"/>
      <c r="FVJ336" s="142"/>
      <c r="FVK336" s="142"/>
      <c r="FVL336" s="142"/>
      <c r="FVM336" s="142"/>
      <c r="FVN336" s="142"/>
      <c r="FVO336" s="142"/>
      <c r="FVP336" s="142"/>
      <c r="FVQ336" s="142"/>
      <c r="FVR336" s="142"/>
      <c r="FVS336" s="142"/>
      <c r="FVT336" s="142"/>
      <c r="FVU336" s="142"/>
      <c r="FVV336" s="142"/>
      <c r="FVW336" s="142"/>
      <c r="FVX336" s="142"/>
      <c r="FVY336" s="142"/>
      <c r="FVZ336" s="142"/>
      <c r="FWA336" s="142"/>
      <c r="FWB336" s="142"/>
      <c r="FWC336" s="142"/>
      <c r="FWD336" s="142"/>
      <c r="FWE336" s="142"/>
      <c r="FWF336" s="142"/>
      <c r="FWG336" s="142"/>
      <c r="FWH336" s="142"/>
      <c r="FWI336" s="142"/>
      <c r="FWJ336" s="142"/>
      <c r="FWK336" s="142"/>
      <c r="FWL336" s="142"/>
      <c r="FWM336" s="142"/>
      <c r="FWN336" s="142"/>
      <c r="FWO336" s="142"/>
      <c r="FWP336" s="142"/>
      <c r="FWQ336" s="142"/>
      <c r="FWR336" s="142"/>
      <c r="FWS336" s="142"/>
      <c r="FWT336" s="142"/>
      <c r="FWU336" s="142"/>
      <c r="FWV336" s="142"/>
      <c r="FWW336" s="142"/>
      <c r="FWX336" s="142"/>
      <c r="FWY336" s="142"/>
      <c r="FWZ336" s="142"/>
      <c r="FXA336" s="142"/>
      <c r="FXB336" s="142"/>
      <c r="FXC336" s="142"/>
      <c r="FXD336" s="142"/>
      <c r="FXE336" s="142"/>
      <c r="FXF336" s="142"/>
      <c r="FXG336" s="142"/>
      <c r="FXH336" s="142"/>
      <c r="FXI336" s="142"/>
      <c r="FXJ336" s="142"/>
      <c r="FXK336" s="142"/>
      <c r="FXL336" s="142"/>
      <c r="FXM336" s="142"/>
      <c r="FXN336" s="142"/>
      <c r="FXO336" s="142"/>
      <c r="FXP336" s="142"/>
      <c r="FXQ336" s="142"/>
      <c r="FXR336" s="142"/>
      <c r="FXS336" s="142"/>
      <c r="FXT336" s="142"/>
      <c r="FXU336" s="142"/>
      <c r="FXV336" s="142"/>
      <c r="FXW336" s="142"/>
      <c r="FXX336" s="142"/>
      <c r="FXY336" s="142"/>
      <c r="FXZ336" s="142"/>
      <c r="FYA336" s="142"/>
      <c r="FYB336" s="142"/>
      <c r="FYC336" s="142"/>
      <c r="FYD336" s="142"/>
      <c r="FYE336" s="142"/>
      <c r="FYF336" s="142"/>
      <c r="FYG336" s="142"/>
      <c r="FYH336" s="142"/>
      <c r="FYI336" s="142"/>
      <c r="FYJ336" s="142"/>
      <c r="FYK336" s="142"/>
      <c r="FYL336" s="142"/>
      <c r="FYM336" s="142"/>
      <c r="FYN336" s="142"/>
      <c r="FYO336" s="142"/>
      <c r="FYP336" s="142"/>
      <c r="FYQ336" s="142"/>
      <c r="FYR336" s="142"/>
      <c r="FYS336" s="142"/>
      <c r="FYT336" s="142"/>
      <c r="FYU336" s="142"/>
      <c r="FYV336" s="142"/>
      <c r="FYW336" s="142"/>
      <c r="FYX336" s="142"/>
      <c r="FYY336" s="142"/>
      <c r="FYZ336" s="142"/>
      <c r="FZA336" s="142"/>
      <c r="FZB336" s="142"/>
      <c r="FZC336" s="142"/>
      <c r="FZD336" s="142"/>
      <c r="FZE336" s="142"/>
      <c r="FZF336" s="142"/>
      <c r="FZG336" s="142"/>
      <c r="FZH336" s="142"/>
      <c r="FZI336" s="142"/>
      <c r="FZJ336" s="142"/>
      <c r="FZK336" s="142"/>
      <c r="FZL336" s="142"/>
      <c r="FZM336" s="142"/>
      <c r="FZN336" s="142"/>
      <c r="FZO336" s="142"/>
      <c r="FZP336" s="142"/>
      <c r="FZQ336" s="142"/>
      <c r="FZR336" s="142"/>
      <c r="FZS336" s="142"/>
      <c r="FZT336" s="142"/>
      <c r="FZU336" s="142"/>
      <c r="FZV336" s="142"/>
      <c r="FZW336" s="142"/>
      <c r="FZX336" s="142"/>
      <c r="FZY336" s="142"/>
      <c r="FZZ336" s="142"/>
      <c r="GAA336" s="142"/>
      <c r="GAB336" s="142"/>
      <c r="GAC336" s="142"/>
      <c r="GAD336" s="142"/>
      <c r="GAE336" s="142"/>
      <c r="GAF336" s="142"/>
      <c r="GAG336" s="142"/>
      <c r="GAH336" s="142"/>
      <c r="GAI336" s="142"/>
      <c r="GAJ336" s="142"/>
      <c r="GAK336" s="142"/>
      <c r="GAL336" s="142"/>
      <c r="GAM336" s="142"/>
      <c r="GAN336" s="142"/>
      <c r="GAO336" s="142"/>
      <c r="GAP336" s="142"/>
      <c r="GAQ336" s="142"/>
      <c r="GAR336" s="142"/>
      <c r="GAS336" s="142"/>
      <c r="GAT336" s="142"/>
      <c r="GAU336" s="142"/>
      <c r="GAV336" s="142"/>
      <c r="GAW336" s="142"/>
      <c r="GAX336" s="142"/>
      <c r="GAY336" s="142"/>
      <c r="GAZ336" s="142"/>
      <c r="GBA336" s="142"/>
      <c r="GBB336" s="142"/>
      <c r="GBC336" s="142"/>
      <c r="GBD336" s="142"/>
      <c r="GBE336" s="142"/>
      <c r="GBF336" s="142"/>
      <c r="GBG336" s="142"/>
      <c r="GBH336" s="142"/>
      <c r="GBI336" s="142"/>
      <c r="GBJ336" s="142"/>
      <c r="GBK336" s="142"/>
      <c r="GBL336" s="142"/>
      <c r="GBM336" s="142"/>
      <c r="GBN336" s="142"/>
      <c r="GBO336" s="142"/>
      <c r="GBP336" s="142"/>
      <c r="GBQ336" s="142"/>
      <c r="GBR336" s="142"/>
      <c r="GBS336" s="142"/>
      <c r="GBT336" s="142"/>
      <c r="GBU336" s="142"/>
      <c r="GBV336" s="142"/>
      <c r="GBW336" s="142"/>
      <c r="GBX336" s="142"/>
      <c r="GBY336" s="142"/>
      <c r="GBZ336" s="142"/>
      <c r="GCA336" s="142"/>
      <c r="GCB336" s="142"/>
      <c r="GCC336" s="142"/>
      <c r="GCD336" s="142"/>
      <c r="GCE336" s="142"/>
      <c r="GCF336" s="142"/>
      <c r="GCG336" s="142"/>
      <c r="GCH336" s="142"/>
      <c r="GCI336" s="142"/>
      <c r="GCJ336" s="142"/>
      <c r="GCK336" s="142"/>
      <c r="GCL336" s="142"/>
      <c r="GCM336" s="142"/>
      <c r="GCN336" s="142"/>
      <c r="GCO336" s="142"/>
      <c r="GCP336" s="142"/>
      <c r="GCQ336" s="142"/>
      <c r="GCR336" s="142"/>
      <c r="GCS336" s="142"/>
      <c r="GCT336" s="142"/>
      <c r="GCU336" s="142"/>
      <c r="GCV336" s="142"/>
      <c r="GCW336" s="142"/>
      <c r="GCX336" s="142"/>
      <c r="GCY336" s="142"/>
      <c r="GCZ336" s="142"/>
      <c r="GDA336" s="142"/>
      <c r="GDB336" s="142"/>
      <c r="GDC336" s="142"/>
      <c r="GDD336" s="142"/>
      <c r="GDE336" s="142"/>
      <c r="GDF336" s="142"/>
      <c r="GDG336" s="142"/>
      <c r="GDH336" s="142"/>
      <c r="GDI336" s="142"/>
      <c r="GDJ336" s="142"/>
      <c r="GDK336" s="142"/>
      <c r="GDL336" s="142"/>
      <c r="GDM336" s="142"/>
      <c r="GDN336" s="142"/>
      <c r="GDO336" s="142"/>
      <c r="GDP336" s="142"/>
      <c r="GDQ336" s="142"/>
      <c r="GDR336" s="142"/>
      <c r="GDS336" s="142"/>
      <c r="GDT336" s="142"/>
      <c r="GDU336" s="142"/>
      <c r="GDV336" s="142"/>
      <c r="GDW336" s="142"/>
      <c r="GDX336" s="142"/>
      <c r="GDY336" s="142"/>
      <c r="GDZ336" s="142"/>
      <c r="GEA336" s="142"/>
      <c r="GEB336" s="142"/>
      <c r="GEC336" s="142"/>
      <c r="GED336" s="142"/>
      <c r="GEE336" s="142"/>
      <c r="GEF336" s="142"/>
      <c r="GEG336" s="142"/>
      <c r="GEH336" s="142"/>
      <c r="GEI336" s="142"/>
      <c r="GEJ336" s="142"/>
      <c r="GEK336" s="142"/>
      <c r="GEL336" s="142"/>
      <c r="GEM336" s="142"/>
      <c r="GEN336" s="142"/>
      <c r="GEO336" s="142"/>
      <c r="GEP336" s="142"/>
      <c r="GEQ336" s="142"/>
      <c r="GER336" s="142"/>
      <c r="GES336" s="142"/>
      <c r="GET336" s="142"/>
      <c r="GEU336" s="142"/>
      <c r="GEV336" s="142"/>
      <c r="GEW336" s="142"/>
      <c r="GEX336" s="142"/>
      <c r="GEY336" s="142"/>
      <c r="GEZ336" s="142"/>
      <c r="GFA336" s="142"/>
      <c r="GFB336" s="142"/>
      <c r="GFC336" s="142"/>
      <c r="GFD336" s="142"/>
      <c r="GFE336" s="142"/>
      <c r="GFF336" s="142"/>
      <c r="GFG336" s="142"/>
      <c r="GFH336" s="142"/>
      <c r="GFI336" s="142"/>
      <c r="GFJ336" s="142"/>
      <c r="GFK336" s="142"/>
      <c r="GFL336" s="142"/>
      <c r="GFM336" s="142"/>
      <c r="GFN336" s="142"/>
      <c r="GFO336" s="142"/>
      <c r="GFP336" s="142"/>
      <c r="GFQ336" s="142"/>
      <c r="GFR336" s="142"/>
      <c r="GFS336" s="142"/>
      <c r="GFT336" s="142"/>
      <c r="GFU336" s="142"/>
      <c r="GFV336" s="142"/>
      <c r="GFW336" s="142"/>
      <c r="GFX336" s="142"/>
      <c r="GFY336" s="142"/>
      <c r="GFZ336" s="142"/>
      <c r="GGA336" s="142"/>
      <c r="GGB336" s="142"/>
      <c r="GGC336" s="142"/>
      <c r="GGD336" s="142"/>
      <c r="GGE336" s="142"/>
      <c r="GGF336" s="142"/>
      <c r="GGG336" s="142"/>
      <c r="GGH336" s="142"/>
      <c r="GGI336" s="142"/>
      <c r="GGJ336" s="142"/>
      <c r="GGK336" s="142"/>
      <c r="GGL336" s="142"/>
      <c r="GGM336" s="142"/>
      <c r="GGN336" s="142"/>
      <c r="GGO336" s="142"/>
      <c r="GGP336" s="142"/>
      <c r="GGQ336" s="142"/>
      <c r="GGR336" s="142"/>
      <c r="GGS336" s="142"/>
      <c r="GGT336" s="142"/>
      <c r="GGU336" s="142"/>
      <c r="GGV336" s="142"/>
      <c r="GGW336" s="142"/>
      <c r="GGX336" s="142"/>
      <c r="GGY336" s="142"/>
      <c r="GGZ336" s="142"/>
      <c r="GHA336" s="142"/>
      <c r="GHB336" s="142"/>
      <c r="GHC336" s="142"/>
      <c r="GHD336" s="142"/>
      <c r="GHE336" s="142"/>
      <c r="GHF336" s="142"/>
      <c r="GHG336" s="142"/>
      <c r="GHH336" s="142"/>
      <c r="GHI336" s="142"/>
      <c r="GHJ336" s="142"/>
      <c r="GHK336" s="142"/>
      <c r="GHL336" s="142"/>
      <c r="GHM336" s="142"/>
      <c r="GHN336" s="142"/>
      <c r="GHO336" s="142"/>
      <c r="GHP336" s="142"/>
      <c r="GHQ336" s="142"/>
      <c r="GHR336" s="142"/>
      <c r="GHS336" s="142"/>
      <c r="GHT336" s="142"/>
      <c r="GHU336" s="142"/>
      <c r="GHV336" s="142"/>
      <c r="GHW336" s="142"/>
      <c r="GHX336" s="142"/>
      <c r="GHY336" s="142"/>
      <c r="GHZ336" s="142"/>
      <c r="GIA336" s="142"/>
      <c r="GIB336" s="142"/>
      <c r="GIC336" s="142"/>
      <c r="GID336" s="142"/>
      <c r="GIE336" s="142"/>
      <c r="GIF336" s="142"/>
      <c r="GIG336" s="142"/>
      <c r="GIH336" s="142"/>
      <c r="GII336" s="142"/>
      <c r="GIJ336" s="142"/>
      <c r="GIK336" s="142"/>
      <c r="GIL336" s="142"/>
      <c r="GIM336" s="142"/>
      <c r="GIN336" s="142"/>
      <c r="GIO336" s="142"/>
      <c r="GIP336" s="142"/>
      <c r="GIQ336" s="142"/>
      <c r="GIR336" s="142"/>
      <c r="GIS336" s="142"/>
      <c r="GIT336" s="142"/>
      <c r="GIU336" s="142"/>
      <c r="GIV336" s="142"/>
      <c r="GIW336" s="142"/>
      <c r="GIX336" s="142"/>
      <c r="GIY336" s="142"/>
      <c r="GIZ336" s="142"/>
      <c r="GJA336" s="142"/>
      <c r="GJB336" s="142"/>
      <c r="GJC336" s="142"/>
      <c r="GJD336" s="142"/>
      <c r="GJE336" s="142"/>
      <c r="GJF336" s="142"/>
      <c r="GJG336" s="142"/>
      <c r="GJH336" s="142"/>
      <c r="GJI336" s="142"/>
      <c r="GJJ336" s="142"/>
      <c r="GJK336" s="142"/>
      <c r="GJL336" s="142"/>
      <c r="GJM336" s="142"/>
      <c r="GJN336" s="142"/>
      <c r="GJO336" s="142"/>
      <c r="GJP336" s="142"/>
      <c r="GJQ336" s="142"/>
      <c r="GJR336" s="142"/>
      <c r="GJS336" s="142"/>
      <c r="GJT336" s="142"/>
      <c r="GJU336" s="142"/>
      <c r="GJV336" s="142"/>
      <c r="GJW336" s="142"/>
      <c r="GJX336" s="142"/>
      <c r="GJY336" s="142"/>
      <c r="GJZ336" s="142"/>
      <c r="GKA336" s="142"/>
      <c r="GKB336" s="142"/>
      <c r="GKC336" s="142"/>
      <c r="GKD336" s="142"/>
      <c r="GKE336" s="142"/>
      <c r="GKF336" s="142"/>
      <c r="GKG336" s="142"/>
      <c r="GKH336" s="142"/>
      <c r="GKI336" s="142"/>
      <c r="GKJ336" s="142"/>
      <c r="GKK336" s="142"/>
      <c r="GKL336" s="142"/>
      <c r="GKM336" s="142"/>
      <c r="GKN336" s="142"/>
      <c r="GKO336" s="142"/>
      <c r="GKP336" s="142"/>
      <c r="GKQ336" s="142"/>
      <c r="GKR336" s="142"/>
      <c r="GKS336" s="142"/>
      <c r="GKT336" s="142"/>
      <c r="GKU336" s="142"/>
      <c r="GKV336" s="142"/>
      <c r="GKW336" s="142"/>
      <c r="GKX336" s="142"/>
      <c r="GKY336" s="142"/>
      <c r="GKZ336" s="142"/>
      <c r="GLA336" s="142"/>
      <c r="GLB336" s="142"/>
      <c r="GLC336" s="142"/>
      <c r="GLD336" s="142"/>
      <c r="GLE336" s="142"/>
      <c r="GLF336" s="142"/>
      <c r="GLG336" s="142"/>
      <c r="GLH336" s="142"/>
      <c r="GLI336" s="142"/>
      <c r="GLJ336" s="142"/>
      <c r="GLK336" s="142"/>
      <c r="GLL336" s="142"/>
      <c r="GLM336" s="142"/>
      <c r="GLN336" s="142"/>
      <c r="GLO336" s="142"/>
      <c r="GLP336" s="142"/>
      <c r="GLQ336" s="142"/>
      <c r="GLR336" s="142"/>
      <c r="GLS336" s="142"/>
      <c r="GLT336" s="142"/>
      <c r="GLU336" s="142"/>
      <c r="GLV336" s="142"/>
      <c r="GLW336" s="142"/>
      <c r="GLX336" s="142"/>
      <c r="GLY336" s="142"/>
      <c r="GLZ336" s="142"/>
      <c r="GMA336" s="142"/>
      <c r="GMB336" s="142"/>
      <c r="GMC336" s="142"/>
      <c r="GMD336" s="142"/>
      <c r="GME336" s="142"/>
      <c r="GMF336" s="142"/>
      <c r="GMG336" s="142"/>
      <c r="GMH336" s="142"/>
      <c r="GMI336" s="142"/>
      <c r="GMJ336" s="142"/>
      <c r="GMK336" s="142"/>
      <c r="GML336" s="142"/>
      <c r="GMM336" s="142"/>
      <c r="GMN336" s="142"/>
      <c r="GMO336" s="142"/>
      <c r="GMP336" s="142"/>
      <c r="GMQ336" s="142"/>
      <c r="GMR336" s="142"/>
      <c r="GMS336" s="142"/>
      <c r="GMT336" s="142"/>
      <c r="GMU336" s="142"/>
      <c r="GMV336" s="142"/>
      <c r="GMW336" s="142"/>
      <c r="GMX336" s="142"/>
      <c r="GMY336" s="142"/>
      <c r="GMZ336" s="142"/>
      <c r="GNA336" s="142"/>
      <c r="GNB336" s="142"/>
      <c r="GNC336" s="142"/>
      <c r="GND336" s="142"/>
      <c r="GNE336" s="142"/>
      <c r="GNF336" s="142"/>
      <c r="GNG336" s="142"/>
      <c r="GNH336" s="142"/>
      <c r="GNI336" s="142"/>
      <c r="GNJ336" s="142"/>
      <c r="GNK336" s="142"/>
      <c r="GNL336" s="142"/>
      <c r="GNM336" s="142"/>
      <c r="GNN336" s="142"/>
      <c r="GNO336" s="142"/>
      <c r="GNP336" s="142"/>
      <c r="GNQ336" s="142"/>
      <c r="GNR336" s="142"/>
      <c r="GNS336" s="142"/>
      <c r="GNT336" s="142"/>
      <c r="GNU336" s="142"/>
      <c r="GNV336" s="142"/>
      <c r="GNW336" s="142"/>
      <c r="GNX336" s="142"/>
      <c r="GNY336" s="142"/>
      <c r="GNZ336" s="142"/>
      <c r="GOA336" s="142"/>
      <c r="GOB336" s="142"/>
      <c r="GOC336" s="142"/>
      <c r="GOD336" s="142"/>
      <c r="GOE336" s="142"/>
      <c r="GOF336" s="142"/>
      <c r="GOG336" s="142"/>
      <c r="GOH336" s="142"/>
      <c r="GOI336" s="142"/>
      <c r="GOJ336" s="142"/>
      <c r="GOK336" s="142"/>
      <c r="GOL336" s="142"/>
      <c r="GOM336" s="142"/>
      <c r="GON336" s="142"/>
      <c r="GOO336" s="142"/>
      <c r="GOP336" s="142"/>
      <c r="GOQ336" s="142"/>
      <c r="GOR336" s="142"/>
      <c r="GOS336" s="142"/>
      <c r="GOT336" s="142"/>
      <c r="GOU336" s="142"/>
      <c r="GOV336" s="142"/>
      <c r="GOW336" s="142"/>
      <c r="GOX336" s="142"/>
      <c r="GOY336" s="142"/>
      <c r="GOZ336" s="142"/>
      <c r="GPA336" s="142"/>
      <c r="GPB336" s="142"/>
      <c r="GPC336" s="142"/>
      <c r="GPD336" s="142"/>
      <c r="GPE336" s="142"/>
      <c r="GPF336" s="142"/>
      <c r="GPG336" s="142"/>
      <c r="GPH336" s="142"/>
      <c r="GPI336" s="142"/>
      <c r="GPJ336" s="142"/>
      <c r="GPK336" s="142"/>
      <c r="GPL336" s="142"/>
      <c r="GPM336" s="142"/>
      <c r="GPN336" s="142"/>
      <c r="GPO336" s="142"/>
      <c r="GPP336" s="142"/>
      <c r="GPQ336" s="142"/>
      <c r="GPR336" s="142"/>
      <c r="GPS336" s="142"/>
      <c r="GPT336" s="142"/>
      <c r="GPU336" s="142"/>
      <c r="GPV336" s="142"/>
      <c r="GPW336" s="142"/>
      <c r="GPX336" s="142"/>
      <c r="GPY336" s="142"/>
      <c r="GPZ336" s="142"/>
      <c r="GQA336" s="142"/>
      <c r="GQB336" s="142"/>
      <c r="GQC336" s="142"/>
      <c r="GQD336" s="142"/>
      <c r="GQE336" s="142"/>
      <c r="GQF336" s="142"/>
      <c r="GQG336" s="142"/>
      <c r="GQH336" s="142"/>
      <c r="GQI336" s="142"/>
      <c r="GQJ336" s="142"/>
      <c r="GQK336" s="142"/>
      <c r="GQL336" s="142"/>
      <c r="GQM336" s="142"/>
      <c r="GQN336" s="142"/>
      <c r="GQO336" s="142"/>
      <c r="GQP336" s="142"/>
      <c r="GQQ336" s="142"/>
      <c r="GQR336" s="142"/>
      <c r="GQS336" s="142"/>
      <c r="GQT336" s="142"/>
      <c r="GQU336" s="142"/>
      <c r="GQV336" s="142"/>
      <c r="GQW336" s="142"/>
      <c r="GQX336" s="142"/>
      <c r="GQY336" s="142"/>
      <c r="GQZ336" s="142"/>
      <c r="GRA336" s="142"/>
      <c r="GRB336" s="142"/>
      <c r="GRC336" s="142"/>
      <c r="GRD336" s="142"/>
      <c r="GRE336" s="142"/>
      <c r="GRF336" s="142"/>
      <c r="GRG336" s="142"/>
      <c r="GRH336" s="142"/>
      <c r="GRI336" s="142"/>
      <c r="GRJ336" s="142"/>
      <c r="GRK336" s="142"/>
      <c r="GRL336" s="142"/>
      <c r="GRM336" s="142"/>
      <c r="GRN336" s="142"/>
      <c r="GRO336" s="142"/>
      <c r="GRP336" s="142"/>
      <c r="GRQ336" s="142"/>
      <c r="GRR336" s="142"/>
      <c r="GRS336" s="142"/>
      <c r="GRT336" s="142"/>
      <c r="GRU336" s="142"/>
      <c r="GRV336" s="142"/>
      <c r="GRW336" s="142"/>
      <c r="GRX336" s="142"/>
      <c r="GRY336" s="142"/>
      <c r="GRZ336" s="142"/>
      <c r="GSA336" s="142"/>
      <c r="GSB336" s="142"/>
      <c r="GSC336" s="142"/>
      <c r="GSD336" s="142"/>
      <c r="GSE336" s="142"/>
      <c r="GSF336" s="142"/>
      <c r="GSG336" s="142"/>
      <c r="GSH336" s="142"/>
      <c r="GSI336" s="142"/>
      <c r="GSJ336" s="142"/>
      <c r="GSK336" s="142"/>
      <c r="GSL336" s="142"/>
      <c r="GSM336" s="142"/>
      <c r="GSN336" s="142"/>
      <c r="GSO336" s="142"/>
      <c r="GSP336" s="142"/>
      <c r="GSQ336" s="142"/>
      <c r="GSR336" s="142"/>
      <c r="GSS336" s="142"/>
      <c r="GST336" s="142"/>
      <c r="GSU336" s="142"/>
      <c r="GSV336" s="142"/>
      <c r="GSW336" s="142"/>
      <c r="GSX336" s="142"/>
      <c r="GSY336" s="142"/>
      <c r="GSZ336" s="142"/>
      <c r="GTA336" s="142"/>
      <c r="GTB336" s="142"/>
      <c r="GTC336" s="142"/>
      <c r="GTD336" s="142"/>
      <c r="GTE336" s="142"/>
      <c r="GTF336" s="142"/>
      <c r="GTG336" s="142"/>
      <c r="GTH336" s="142"/>
      <c r="GTI336" s="142"/>
      <c r="GTJ336" s="142"/>
      <c r="GTK336" s="142"/>
      <c r="GTL336" s="142"/>
      <c r="GTM336" s="142"/>
      <c r="GTN336" s="142"/>
      <c r="GTO336" s="142"/>
      <c r="GTP336" s="142"/>
      <c r="GTQ336" s="142"/>
      <c r="GTR336" s="142"/>
      <c r="GTS336" s="142"/>
      <c r="GTT336" s="142"/>
      <c r="GTU336" s="142"/>
      <c r="GTV336" s="142"/>
      <c r="GTW336" s="142"/>
      <c r="GTX336" s="142"/>
      <c r="GTY336" s="142"/>
      <c r="GTZ336" s="142"/>
      <c r="GUA336" s="142"/>
      <c r="GUB336" s="142"/>
      <c r="GUC336" s="142"/>
      <c r="GUD336" s="142"/>
      <c r="GUE336" s="142"/>
      <c r="GUF336" s="142"/>
      <c r="GUG336" s="142"/>
      <c r="GUH336" s="142"/>
      <c r="GUI336" s="142"/>
      <c r="GUJ336" s="142"/>
      <c r="GUK336" s="142"/>
      <c r="GUL336" s="142"/>
      <c r="GUM336" s="142"/>
      <c r="GUN336" s="142"/>
      <c r="GUO336" s="142"/>
      <c r="GUP336" s="142"/>
      <c r="GUQ336" s="142"/>
      <c r="GUR336" s="142"/>
      <c r="GUS336" s="142"/>
      <c r="GUT336" s="142"/>
      <c r="GUU336" s="142"/>
      <c r="GUV336" s="142"/>
      <c r="GUW336" s="142"/>
      <c r="GUX336" s="142"/>
      <c r="GUY336" s="142"/>
      <c r="GUZ336" s="142"/>
      <c r="GVA336" s="142"/>
      <c r="GVB336" s="142"/>
      <c r="GVC336" s="142"/>
      <c r="GVD336" s="142"/>
      <c r="GVE336" s="142"/>
      <c r="GVF336" s="142"/>
      <c r="GVG336" s="142"/>
      <c r="GVH336" s="142"/>
      <c r="GVI336" s="142"/>
      <c r="GVJ336" s="142"/>
      <c r="GVK336" s="142"/>
      <c r="GVL336" s="142"/>
      <c r="GVM336" s="142"/>
      <c r="GVN336" s="142"/>
      <c r="GVO336" s="142"/>
      <c r="GVP336" s="142"/>
      <c r="GVQ336" s="142"/>
      <c r="GVR336" s="142"/>
      <c r="GVS336" s="142"/>
      <c r="GVT336" s="142"/>
      <c r="GVU336" s="142"/>
      <c r="GVV336" s="142"/>
      <c r="GVW336" s="142"/>
      <c r="GVX336" s="142"/>
      <c r="GVY336" s="142"/>
      <c r="GVZ336" s="142"/>
      <c r="GWA336" s="142"/>
      <c r="GWB336" s="142"/>
      <c r="GWC336" s="142"/>
      <c r="GWD336" s="142"/>
      <c r="GWE336" s="142"/>
      <c r="GWF336" s="142"/>
      <c r="GWG336" s="142"/>
      <c r="GWH336" s="142"/>
      <c r="GWI336" s="142"/>
      <c r="GWJ336" s="142"/>
      <c r="GWK336" s="142"/>
      <c r="GWL336" s="142"/>
      <c r="GWM336" s="142"/>
      <c r="GWN336" s="142"/>
      <c r="GWO336" s="142"/>
      <c r="GWP336" s="142"/>
      <c r="GWQ336" s="142"/>
      <c r="GWR336" s="142"/>
      <c r="GWS336" s="142"/>
      <c r="GWT336" s="142"/>
      <c r="GWU336" s="142"/>
      <c r="GWV336" s="142"/>
      <c r="GWW336" s="142"/>
      <c r="GWX336" s="142"/>
      <c r="GWY336" s="142"/>
      <c r="GWZ336" s="142"/>
      <c r="GXA336" s="142"/>
      <c r="GXB336" s="142"/>
      <c r="GXC336" s="142"/>
      <c r="GXD336" s="142"/>
      <c r="GXE336" s="142"/>
      <c r="GXF336" s="142"/>
      <c r="GXG336" s="142"/>
      <c r="GXH336" s="142"/>
      <c r="GXI336" s="142"/>
      <c r="GXJ336" s="142"/>
      <c r="GXK336" s="142"/>
      <c r="GXL336" s="142"/>
      <c r="GXM336" s="142"/>
      <c r="GXN336" s="142"/>
      <c r="GXO336" s="142"/>
      <c r="GXP336" s="142"/>
      <c r="GXQ336" s="142"/>
      <c r="GXR336" s="142"/>
      <c r="GXS336" s="142"/>
      <c r="GXT336" s="142"/>
      <c r="GXU336" s="142"/>
      <c r="GXV336" s="142"/>
      <c r="GXW336" s="142"/>
      <c r="GXX336" s="142"/>
      <c r="GXY336" s="142"/>
      <c r="GXZ336" s="142"/>
      <c r="GYA336" s="142"/>
      <c r="GYB336" s="142"/>
      <c r="GYC336" s="142"/>
      <c r="GYD336" s="142"/>
      <c r="GYE336" s="142"/>
      <c r="GYF336" s="142"/>
      <c r="GYG336" s="142"/>
      <c r="GYH336" s="142"/>
      <c r="GYI336" s="142"/>
      <c r="GYJ336" s="142"/>
      <c r="GYK336" s="142"/>
      <c r="GYL336" s="142"/>
      <c r="GYM336" s="142"/>
      <c r="GYN336" s="142"/>
      <c r="GYO336" s="142"/>
      <c r="GYP336" s="142"/>
      <c r="GYQ336" s="142"/>
      <c r="GYR336" s="142"/>
      <c r="GYS336" s="142"/>
      <c r="GYT336" s="142"/>
      <c r="GYU336" s="142"/>
      <c r="GYV336" s="142"/>
      <c r="GYW336" s="142"/>
      <c r="GYX336" s="142"/>
      <c r="GYY336" s="142"/>
      <c r="GYZ336" s="142"/>
      <c r="GZA336" s="142"/>
      <c r="GZB336" s="142"/>
      <c r="GZC336" s="142"/>
      <c r="GZD336" s="142"/>
      <c r="GZE336" s="142"/>
      <c r="GZF336" s="142"/>
      <c r="GZG336" s="142"/>
      <c r="GZH336" s="142"/>
      <c r="GZI336" s="142"/>
      <c r="GZJ336" s="142"/>
      <c r="GZK336" s="142"/>
      <c r="GZL336" s="142"/>
      <c r="GZM336" s="142"/>
      <c r="GZN336" s="142"/>
      <c r="GZO336" s="142"/>
      <c r="GZP336" s="142"/>
      <c r="GZQ336" s="142"/>
      <c r="GZR336" s="142"/>
      <c r="GZS336" s="142"/>
      <c r="GZT336" s="142"/>
      <c r="GZU336" s="142"/>
      <c r="GZV336" s="142"/>
      <c r="GZW336" s="142"/>
      <c r="GZX336" s="142"/>
      <c r="GZY336" s="142"/>
      <c r="GZZ336" s="142"/>
      <c r="HAA336" s="142"/>
      <c r="HAB336" s="142"/>
      <c r="HAC336" s="142"/>
      <c r="HAD336" s="142"/>
      <c r="HAE336" s="142"/>
      <c r="HAF336" s="142"/>
      <c r="HAG336" s="142"/>
      <c r="HAH336" s="142"/>
      <c r="HAI336" s="142"/>
      <c r="HAJ336" s="142"/>
      <c r="HAK336" s="142"/>
      <c r="HAL336" s="142"/>
      <c r="HAM336" s="142"/>
      <c r="HAN336" s="142"/>
      <c r="HAO336" s="142"/>
      <c r="HAP336" s="142"/>
      <c r="HAQ336" s="142"/>
      <c r="HAR336" s="142"/>
      <c r="HAS336" s="142"/>
      <c r="HAT336" s="142"/>
      <c r="HAU336" s="142"/>
      <c r="HAV336" s="142"/>
      <c r="HAW336" s="142"/>
      <c r="HAX336" s="142"/>
      <c r="HAY336" s="142"/>
      <c r="HAZ336" s="142"/>
      <c r="HBA336" s="142"/>
      <c r="HBB336" s="142"/>
      <c r="HBC336" s="142"/>
      <c r="HBD336" s="142"/>
      <c r="HBE336" s="142"/>
      <c r="HBF336" s="142"/>
      <c r="HBG336" s="142"/>
      <c r="HBH336" s="142"/>
      <c r="HBI336" s="142"/>
      <c r="HBJ336" s="142"/>
      <c r="HBK336" s="142"/>
      <c r="HBL336" s="142"/>
      <c r="HBM336" s="142"/>
      <c r="HBN336" s="142"/>
      <c r="HBO336" s="142"/>
      <c r="HBP336" s="142"/>
      <c r="HBQ336" s="142"/>
      <c r="HBR336" s="142"/>
      <c r="HBS336" s="142"/>
      <c r="HBT336" s="142"/>
      <c r="HBU336" s="142"/>
      <c r="HBV336" s="142"/>
      <c r="HBW336" s="142"/>
      <c r="HBX336" s="142"/>
      <c r="HBY336" s="142"/>
      <c r="HBZ336" s="142"/>
      <c r="HCA336" s="142"/>
      <c r="HCB336" s="142"/>
      <c r="HCC336" s="142"/>
      <c r="HCD336" s="142"/>
      <c r="HCE336" s="142"/>
      <c r="HCF336" s="142"/>
      <c r="HCG336" s="142"/>
      <c r="HCH336" s="142"/>
      <c r="HCI336" s="142"/>
      <c r="HCJ336" s="142"/>
      <c r="HCK336" s="142"/>
      <c r="HCL336" s="142"/>
      <c r="HCM336" s="142"/>
      <c r="HCN336" s="142"/>
      <c r="HCO336" s="142"/>
      <c r="HCP336" s="142"/>
      <c r="HCQ336" s="142"/>
      <c r="HCR336" s="142"/>
      <c r="HCS336" s="142"/>
      <c r="HCT336" s="142"/>
      <c r="HCU336" s="142"/>
      <c r="HCV336" s="142"/>
      <c r="HCW336" s="142"/>
      <c r="HCX336" s="142"/>
      <c r="HCY336" s="142"/>
      <c r="HCZ336" s="142"/>
      <c r="HDA336" s="142"/>
      <c r="HDB336" s="142"/>
      <c r="HDC336" s="142"/>
      <c r="HDD336" s="142"/>
      <c r="HDE336" s="142"/>
      <c r="HDF336" s="142"/>
      <c r="HDG336" s="142"/>
      <c r="HDH336" s="142"/>
      <c r="HDI336" s="142"/>
      <c r="HDJ336" s="142"/>
      <c r="HDK336" s="142"/>
      <c r="HDL336" s="142"/>
      <c r="HDM336" s="142"/>
      <c r="HDN336" s="142"/>
      <c r="HDO336" s="142"/>
      <c r="HDP336" s="142"/>
      <c r="HDQ336" s="142"/>
      <c r="HDR336" s="142"/>
      <c r="HDS336" s="142"/>
      <c r="HDT336" s="142"/>
      <c r="HDU336" s="142"/>
      <c r="HDV336" s="142"/>
      <c r="HDW336" s="142"/>
      <c r="HDX336" s="142"/>
      <c r="HDY336" s="142"/>
      <c r="HDZ336" s="142"/>
      <c r="HEA336" s="142"/>
      <c r="HEB336" s="142"/>
      <c r="HEC336" s="142"/>
      <c r="HED336" s="142"/>
      <c r="HEE336" s="142"/>
      <c r="HEF336" s="142"/>
      <c r="HEG336" s="142"/>
      <c r="HEH336" s="142"/>
      <c r="HEI336" s="142"/>
      <c r="HEJ336" s="142"/>
      <c r="HEK336" s="142"/>
      <c r="HEL336" s="142"/>
      <c r="HEM336" s="142"/>
      <c r="HEN336" s="142"/>
      <c r="HEO336" s="142"/>
      <c r="HEP336" s="142"/>
      <c r="HEQ336" s="142"/>
      <c r="HER336" s="142"/>
      <c r="HES336" s="142"/>
      <c r="HET336" s="142"/>
      <c r="HEU336" s="142"/>
      <c r="HEV336" s="142"/>
      <c r="HEW336" s="142"/>
      <c r="HEX336" s="142"/>
      <c r="HEY336" s="142"/>
      <c r="HEZ336" s="142"/>
      <c r="HFA336" s="142"/>
      <c r="HFB336" s="142"/>
      <c r="HFC336" s="142"/>
      <c r="HFD336" s="142"/>
      <c r="HFE336" s="142"/>
      <c r="HFF336" s="142"/>
      <c r="HFG336" s="142"/>
      <c r="HFH336" s="142"/>
      <c r="HFI336" s="142"/>
      <c r="HFJ336" s="142"/>
      <c r="HFK336" s="142"/>
      <c r="HFL336" s="142"/>
      <c r="HFM336" s="142"/>
      <c r="HFN336" s="142"/>
      <c r="HFO336" s="142"/>
      <c r="HFP336" s="142"/>
      <c r="HFQ336" s="142"/>
      <c r="HFR336" s="142"/>
      <c r="HFS336" s="142"/>
      <c r="HFT336" s="142"/>
      <c r="HFU336" s="142"/>
      <c r="HFV336" s="142"/>
      <c r="HFW336" s="142"/>
      <c r="HFX336" s="142"/>
      <c r="HFY336" s="142"/>
      <c r="HFZ336" s="142"/>
      <c r="HGA336" s="142"/>
      <c r="HGB336" s="142"/>
      <c r="HGC336" s="142"/>
      <c r="HGD336" s="142"/>
      <c r="HGE336" s="142"/>
      <c r="HGF336" s="142"/>
      <c r="HGG336" s="142"/>
      <c r="HGH336" s="142"/>
      <c r="HGI336" s="142"/>
      <c r="HGJ336" s="142"/>
      <c r="HGK336" s="142"/>
      <c r="HGL336" s="142"/>
      <c r="HGM336" s="142"/>
      <c r="HGN336" s="142"/>
      <c r="HGO336" s="142"/>
      <c r="HGP336" s="142"/>
      <c r="HGQ336" s="142"/>
      <c r="HGR336" s="142"/>
      <c r="HGS336" s="142"/>
      <c r="HGT336" s="142"/>
      <c r="HGU336" s="142"/>
      <c r="HGV336" s="142"/>
      <c r="HGW336" s="142"/>
      <c r="HGX336" s="142"/>
      <c r="HGY336" s="142"/>
      <c r="HGZ336" s="142"/>
      <c r="HHA336" s="142"/>
      <c r="HHB336" s="142"/>
      <c r="HHC336" s="142"/>
      <c r="HHD336" s="142"/>
      <c r="HHE336" s="142"/>
      <c r="HHF336" s="142"/>
      <c r="HHG336" s="142"/>
      <c r="HHH336" s="142"/>
      <c r="HHI336" s="142"/>
      <c r="HHJ336" s="142"/>
      <c r="HHK336" s="142"/>
      <c r="HHL336" s="142"/>
      <c r="HHM336" s="142"/>
      <c r="HHN336" s="142"/>
      <c r="HHO336" s="142"/>
      <c r="HHP336" s="142"/>
      <c r="HHQ336" s="142"/>
      <c r="HHR336" s="142"/>
      <c r="HHS336" s="142"/>
      <c r="HHT336" s="142"/>
      <c r="HHU336" s="142"/>
      <c r="HHV336" s="142"/>
      <c r="HHW336" s="142"/>
      <c r="HHX336" s="142"/>
      <c r="HHY336" s="142"/>
      <c r="HHZ336" s="142"/>
      <c r="HIA336" s="142"/>
      <c r="HIB336" s="142"/>
      <c r="HIC336" s="142"/>
      <c r="HID336" s="142"/>
      <c r="HIE336" s="142"/>
      <c r="HIF336" s="142"/>
      <c r="HIG336" s="142"/>
      <c r="HIH336" s="142"/>
      <c r="HII336" s="142"/>
      <c r="HIJ336" s="142"/>
      <c r="HIK336" s="142"/>
      <c r="HIL336" s="142"/>
      <c r="HIM336" s="142"/>
      <c r="HIN336" s="142"/>
      <c r="HIO336" s="142"/>
      <c r="HIP336" s="142"/>
      <c r="HIQ336" s="142"/>
      <c r="HIR336" s="142"/>
      <c r="HIS336" s="142"/>
      <c r="HIT336" s="142"/>
      <c r="HIU336" s="142"/>
      <c r="HIV336" s="142"/>
      <c r="HIW336" s="142"/>
      <c r="HIX336" s="142"/>
      <c r="HIY336" s="142"/>
      <c r="HIZ336" s="142"/>
      <c r="HJA336" s="142"/>
      <c r="HJB336" s="142"/>
      <c r="HJC336" s="142"/>
      <c r="HJD336" s="142"/>
      <c r="HJE336" s="142"/>
      <c r="HJF336" s="142"/>
      <c r="HJG336" s="142"/>
      <c r="HJH336" s="142"/>
      <c r="HJI336" s="142"/>
      <c r="HJJ336" s="142"/>
      <c r="HJK336" s="142"/>
      <c r="HJL336" s="142"/>
      <c r="HJM336" s="142"/>
      <c r="HJN336" s="142"/>
      <c r="HJO336" s="142"/>
      <c r="HJP336" s="142"/>
      <c r="HJQ336" s="142"/>
      <c r="HJR336" s="142"/>
      <c r="HJS336" s="142"/>
      <c r="HJT336" s="142"/>
      <c r="HJU336" s="142"/>
      <c r="HJV336" s="142"/>
      <c r="HJW336" s="142"/>
      <c r="HJX336" s="142"/>
      <c r="HJY336" s="142"/>
      <c r="HJZ336" s="142"/>
      <c r="HKA336" s="142"/>
      <c r="HKB336" s="142"/>
      <c r="HKC336" s="142"/>
      <c r="HKD336" s="142"/>
      <c r="HKE336" s="142"/>
      <c r="HKF336" s="142"/>
      <c r="HKG336" s="142"/>
      <c r="HKH336" s="142"/>
      <c r="HKI336" s="142"/>
      <c r="HKJ336" s="142"/>
      <c r="HKK336" s="142"/>
      <c r="HKL336" s="142"/>
      <c r="HKM336" s="142"/>
      <c r="HKN336" s="142"/>
      <c r="HKO336" s="142"/>
      <c r="HKP336" s="142"/>
      <c r="HKQ336" s="142"/>
      <c r="HKR336" s="142"/>
      <c r="HKS336" s="142"/>
      <c r="HKT336" s="142"/>
      <c r="HKU336" s="142"/>
      <c r="HKV336" s="142"/>
      <c r="HKW336" s="142"/>
      <c r="HKX336" s="142"/>
      <c r="HKY336" s="142"/>
      <c r="HKZ336" s="142"/>
      <c r="HLA336" s="142"/>
      <c r="HLB336" s="142"/>
      <c r="HLC336" s="142"/>
      <c r="HLD336" s="142"/>
      <c r="HLE336" s="142"/>
      <c r="HLF336" s="142"/>
      <c r="HLG336" s="142"/>
      <c r="HLH336" s="142"/>
      <c r="HLI336" s="142"/>
      <c r="HLJ336" s="142"/>
      <c r="HLK336" s="142"/>
      <c r="HLL336" s="142"/>
      <c r="HLM336" s="142"/>
      <c r="HLN336" s="142"/>
      <c r="HLO336" s="142"/>
      <c r="HLP336" s="142"/>
      <c r="HLQ336" s="142"/>
      <c r="HLR336" s="142"/>
      <c r="HLS336" s="142"/>
      <c r="HLT336" s="142"/>
      <c r="HLU336" s="142"/>
      <c r="HLV336" s="142"/>
      <c r="HLW336" s="142"/>
      <c r="HLX336" s="142"/>
      <c r="HLY336" s="142"/>
      <c r="HLZ336" s="142"/>
      <c r="HMA336" s="142"/>
      <c r="HMB336" s="142"/>
      <c r="HMC336" s="142"/>
      <c r="HMD336" s="142"/>
      <c r="HME336" s="142"/>
      <c r="HMF336" s="142"/>
      <c r="HMG336" s="142"/>
      <c r="HMH336" s="142"/>
      <c r="HMI336" s="142"/>
      <c r="HMJ336" s="142"/>
      <c r="HMK336" s="142"/>
      <c r="HML336" s="142"/>
      <c r="HMM336" s="142"/>
      <c r="HMN336" s="142"/>
      <c r="HMO336" s="142"/>
      <c r="HMP336" s="142"/>
      <c r="HMQ336" s="142"/>
      <c r="HMR336" s="142"/>
      <c r="HMS336" s="142"/>
      <c r="HMT336" s="142"/>
      <c r="HMU336" s="142"/>
      <c r="HMV336" s="142"/>
      <c r="HMW336" s="142"/>
      <c r="HMX336" s="142"/>
      <c r="HMY336" s="142"/>
      <c r="HMZ336" s="142"/>
      <c r="HNA336" s="142"/>
      <c r="HNB336" s="142"/>
      <c r="HNC336" s="142"/>
      <c r="HND336" s="142"/>
      <c r="HNE336" s="142"/>
      <c r="HNF336" s="142"/>
      <c r="HNG336" s="142"/>
      <c r="HNH336" s="142"/>
      <c r="HNI336" s="142"/>
      <c r="HNJ336" s="142"/>
      <c r="HNK336" s="142"/>
      <c r="HNL336" s="142"/>
      <c r="HNM336" s="142"/>
      <c r="HNN336" s="142"/>
      <c r="HNO336" s="142"/>
      <c r="HNP336" s="142"/>
      <c r="HNQ336" s="142"/>
      <c r="HNR336" s="142"/>
      <c r="HNS336" s="142"/>
      <c r="HNT336" s="142"/>
      <c r="HNU336" s="142"/>
      <c r="HNV336" s="142"/>
      <c r="HNW336" s="142"/>
      <c r="HNX336" s="142"/>
      <c r="HNY336" s="142"/>
      <c r="HNZ336" s="142"/>
      <c r="HOA336" s="142"/>
      <c r="HOB336" s="142"/>
      <c r="HOC336" s="142"/>
      <c r="HOD336" s="142"/>
      <c r="HOE336" s="142"/>
      <c r="HOF336" s="142"/>
      <c r="HOG336" s="142"/>
      <c r="HOH336" s="142"/>
      <c r="HOI336" s="142"/>
      <c r="HOJ336" s="142"/>
      <c r="HOK336" s="142"/>
      <c r="HOL336" s="142"/>
      <c r="HOM336" s="142"/>
      <c r="HON336" s="142"/>
      <c r="HOO336" s="142"/>
      <c r="HOP336" s="142"/>
      <c r="HOQ336" s="142"/>
      <c r="HOR336" s="142"/>
      <c r="HOS336" s="142"/>
      <c r="HOT336" s="142"/>
      <c r="HOU336" s="142"/>
      <c r="HOV336" s="142"/>
      <c r="HOW336" s="142"/>
      <c r="HOX336" s="142"/>
      <c r="HOY336" s="142"/>
      <c r="HOZ336" s="142"/>
      <c r="HPA336" s="142"/>
      <c r="HPB336" s="142"/>
      <c r="HPC336" s="142"/>
      <c r="HPD336" s="142"/>
      <c r="HPE336" s="142"/>
      <c r="HPF336" s="142"/>
      <c r="HPG336" s="142"/>
      <c r="HPH336" s="142"/>
      <c r="HPI336" s="142"/>
      <c r="HPJ336" s="142"/>
      <c r="HPK336" s="142"/>
      <c r="HPL336" s="142"/>
      <c r="HPM336" s="142"/>
      <c r="HPN336" s="142"/>
      <c r="HPO336" s="142"/>
      <c r="HPP336" s="142"/>
      <c r="HPQ336" s="142"/>
      <c r="HPR336" s="142"/>
      <c r="HPS336" s="142"/>
      <c r="HPT336" s="142"/>
      <c r="HPU336" s="142"/>
      <c r="HPV336" s="142"/>
      <c r="HPW336" s="142"/>
      <c r="HPX336" s="142"/>
      <c r="HPY336" s="142"/>
      <c r="HPZ336" s="142"/>
      <c r="HQA336" s="142"/>
      <c r="HQB336" s="142"/>
      <c r="HQC336" s="142"/>
      <c r="HQD336" s="142"/>
      <c r="HQE336" s="142"/>
      <c r="HQF336" s="142"/>
      <c r="HQG336" s="142"/>
      <c r="HQH336" s="142"/>
      <c r="HQI336" s="142"/>
      <c r="HQJ336" s="142"/>
      <c r="HQK336" s="142"/>
      <c r="HQL336" s="142"/>
      <c r="HQM336" s="142"/>
      <c r="HQN336" s="142"/>
      <c r="HQO336" s="142"/>
      <c r="HQP336" s="142"/>
      <c r="HQQ336" s="142"/>
      <c r="HQR336" s="142"/>
      <c r="HQS336" s="142"/>
      <c r="HQT336" s="142"/>
      <c r="HQU336" s="142"/>
      <c r="HQV336" s="142"/>
      <c r="HQW336" s="142"/>
      <c r="HQX336" s="142"/>
      <c r="HQY336" s="142"/>
      <c r="HQZ336" s="142"/>
      <c r="HRA336" s="142"/>
      <c r="HRB336" s="142"/>
      <c r="HRC336" s="142"/>
      <c r="HRD336" s="142"/>
      <c r="HRE336" s="142"/>
      <c r="HRF336" s="142"/>
      <c r="HRG336" s="142"/>
      <c r="HRH336" s="142"/>
      <c r="HRI336" s="142"/>
      <c r="HRJ336" s="142"/>
      <c r="HRK336" s="142"/>
      <c r="HRL336" s="142"/>
      <c r="HRM336" s="142"/>
      <c r="HRN336" s="142"/>
      <c r="HRO336" s="142"/>
      <c r="HRP336" s="142"/>
      <c r="HRQ336" s="142"/>
      <c r="HRR336" s="142"/>
      <c r="HRS336" s="142"/>
      <c r="HRT336" s="142"/>
      <c r="HRU336" s="142"/>
      <c r="HRV336" s="142"/>
      <c r="HRW336" s="142"/>
      <c r="HRX336" s="142"/>
      <c r="HRY336" s="142"/>
      <c r="HRZ336" s="142"/>
      <c r="HSA336" s="142"/>
      <c r="HSB336" s="142"/>
      <c r="HSC336" s="142"/>
      <c r="HSD336" s="142"/>
      <c r="HSE336" s="142"/>
      <c r="HSF336" s="142"/>
      <c r="HSG336" s="142"/>
      <c r="HSH336" s="142"/>
      <c r="HSI336" s="142"/>
      <c r="HSJ336" s="142"/>
      <c r="HSK336" s="142"/>
      <c r="HSL336" s="142"/>
      <c r="HSM336" s="142"/>
      <c r="HSN336" s="142"/>
      <c r="HSO336" s="142"/>
      <c r="HSP336" s="142"/>
      <c r="HSQ336" s="142"/>
      <c r="HSR336" s="142"/>
      <c r="HSS336" s="142"/>
      <c r="HST336" s="142"/>
      <c r="HSU336" s="142"/>
      <c r="HSV336" s="142"/>
      <c r="HSW336" s="142"/>
      <c r="HSX336" s="142"/>
      <c r="HSY336" s="142"/>
      <c r="HSZ336" s="142"/>
      <c r="HTA336" s="142"/>
      <c r="HTB336" s="142"/>
      <c r="HTC336" s="142"/>
      <c r="HTD336" s="142"/>
      <c r="HTE336" s="142"/>
      <c r="HTF336" s="142"/>
      <c r="HTG336" s="142"/>
      <c r="HTH336" s="142"/>
      <c r="HTI336" s="142"/>
      <c r="HTJ336" s="142"/>
      <c r="HTK336" s="142"/>
      <c r="HTL336" s="142"/>
      <c r="HTM336" s="142"/>
      <c r="HTN336" s="142"/>
      <c r="HTO336" s="142"/>
      <c r="HTP336" s="142"/>
      <c r="HTQ336" s="142"/>
      <c r="HTR336" s="142"/>
      <c r="HTS336" s="142"/>
      <c r="HTT336" s="142"/>
      <c r="HTU336" s="142"/>
      <c r="HTV336" s="142"/>
      <c r="HTW336" s="142"/>
      <c r="HTX336" s="142"/>
      <c r="HTY336" s="142"/>
      <c r="HTZ336" s="142"/>
      <c r="HUA336" s="142"/>
      <c r="HUB336" s="142"/>
      <c r="HUC336" s="142"/>
      <c r="HUD336" s="142"/>
      <c r="HUE336" s="142"/>
      <c r="HUF336" s="142"/>
      <c r="HUG336" s="142"/>
      <c r="HUH336" s="142"/>
      <c r="HUI336" s="142"/>
      <c r="HUJ336" s="142"/>
      <c r="HUK336" s="142"/>
      <c r="HUL336" s="142"/>
      <c r="HUM336" s="142"/>
      <c r="HUN336" s="142"/>
      <c r="HUO336" s="142"/>
      <c r="HUP336" s="142"/>
      <c r="HUQ336" s="142"/>
      <c r="HUR336" s="142"/>
      <c r="HUS336" s="142"/>
      <c r="HUT336" s="142"/>
      <c r="HUU336" s="142"/>
      <c r="HUV336" s="142"/>
      <c r="HUW336" s="142"/>
      <c r="HUX336" s="142"/>
      <c r="HUY336" s="142"/>
      <c r="HUZ336" s="142"/>
      <c r="HVA336" s="142"/>
      <c r="HVB336" s="142"/>
      <c r="HVC336" s="142"/>
      <c r="HVD336" s="142"/>
      <c r="HVE336" s="142"/>
      <c r="HVF336" s="142"/>
      <c r="HVG336" s="142"/>
      <c r="HVH336" s="142"/>
      <c r="HVI336" s="142"/>
      <c r="HVJ336" s="142"/>
      <c r="HVK336" s="142"/>
      <c r="HVL336" s="142"/>
      <c r="HVM336" s="142"/>
      <c r="HVN336" s="142"/>
      <c r="HVO336" s="142"/>
      <c r="HVP336" s="142"/>
      <c r="HVQ336" s="142"/>
      <c r="HVR336" s="142"/>
      <c r="HVS336" s="142"/>
      <c r="HVT336" s="142"/>
      <c r="HVU336" s="142"/>
      <c r="HVV336" s="142"/>
      <c r="HVW336" s="142"/>
      <c r="HVX336" s="142"/>
      <c r="HVY336" s="142"/>
      <c r="HVZ336" s="142"/>
      <c r="HWA336" s="142"/>
      <c r="HWB336" s="142"/>
      <c r="HWC336" s="142"/>
      <c r="HWD336" s="142"/>
      <c r="HWE336" s="142"/>
      <c r="HWF336" s="142"/>
      <c r="HWG336" s="142"/>
      <c r="HWH336" s="142"/>
      <c r="HWI336" s="142"/>
      <c r="HWJ336" s="142"/>
      <c r="HWK336" s="142"/>
      <c r="HWL336" s="142"/>
      <c r="HWM336" s="142"/>
      <c r="HWN336" s="142"/>
      <c r="HWO336" s="142"/>
      <c r="HWP336" s="142"/>
      <c r="HWQ336" s="142"/>
      <c r="HWR336" s="142"/>
      <c r="HWS336" s="142"/>
      <c r="HWT336" s="142"/>
      <c r="HWU336" s="142"/>
      <c r="HWV336" s="142"/>
      <c r="HWW336" s="142"/>
      <c r="HWX336" s="142"/>
      <c r="HWY336" s="142"/>
      <c r="HWZ336" s="142"/>
      <c r="HXA336" s="142"/>
      <c r="HXB336" s="142"/>
      <c r="HXC336" s="142"/>
      <c r="HXD336" s="142"/>
      <c r="HXE336" s="142"/>
      <c r="HXF336" s="142"/>
      <c r="HXG336" s="142"/>
      <c r="HXH336" s="142"/>
      <c r="HXI336" s="142"/>
      <c r="HXJ336" s="142"/>
      <c r="HXK336" s="142"/>
      <c r="HXL336" s="142"/>
      <c r="HXM336" s="142"/>
      <c r="HXN336" s="142"/>
      <c r="HXO336" s="142"/>
      <c r="HXP336" s="142"/>
      <c r="HXQ336" s="142"/>
      <c r="HXR336" s="142"/>
      <c r="HXS336" s="142"/>
      <c r="HXT336" s="142"/>
      <c r="HXU336" s="142"/>
      <c r="HXV336" s="142"/>
      <c r="HXW336" s="142"/>
      <c r="HXX336" s="142"/>
      <c r="HXY336" s="142"/>
      <c r="HXZ336" s="142"/>
      <c r="HYA336" s="142"/>
      <c r="HYB336" s="142"/>
      <c r="HYC336" s="142"/>
      <c r="HYD336" s="142"/>
      <c r="HYE336" s="142"/>
      <c r="HYF336" s="142"/>
      <c r="HYG336" s="142"/>
      <c r="HYH336" s="142"/>
      <c r="HYI336" s="142"/>
      <c r="HYJ336" s="142"/>
      <c r="HYK336" s="142"/>
      <c r="HYL336" s="142"/>
      <c r="HYM336" s="142"/>
      <c r="HYN336" s="142"/>
      <c r="HYO336" s="142"/>
      <c r="HYP336" s="142"/>
      <c r="HYQ336" s="142"/>
      <c r="HYR336" s="142"/>
      <c r="HYS336" s="142"/>
      <c r="HYT336" s="142"/>
      <c r="HYU336" s="142"/>
      <c r="HYV336" s="142"/>
      <c r="HYW336" s="142"/>
      <c r="HYX336" s="142"/>
      <c r="HYY336" s="142"/>
      <c r="HYZ336" s="142"/>
      <c r="HZA336" s="142"/>
      <c r="HZB336" s="142"/>
      <c r="HZC336" s="142"/>
      <c r="HZD336" s="142"/>
      <c r="HZE336" s="142"/>
      <c r="HZF336" s="142"/>
      <c r="HZG336" s="142"/>
      <c r="HZH336" s="142"/>
      <c r="HZI336" s="142"/>
      <c r="HZJ336" s="142"/>
      <c r="HZK336" s="142"/>
      <c r="HZL336" s="142"/>
      <c r="HZM336" s="142"/>
      <c r="HZN336" s="142"/>
      <c r="HZO336" s="142"/>
      <c r="HZP336" s="142"/>
      <c r="HZQ336" s="142"/>
      <c r="HZR336" s="142"/>
      <c r="HZS336" s="142"/>
      <c r="HZT336" s="142"/>
      <c r="HZU336" s="142"/>
      <c r="HZV336" s="142"/>
      <c r="HZW336" s="142"/>
      <c r="HZX336" s="142"/>
      <c r="HZY336" s="142"/>
      <c r="HZZ336" s="142"/>
      <c r="IAA336" s="142"/>
      <c r="IAB336" s="142"/>
      <c r="IAC336" s="142"/>
      <c r="IAD336" s="142"/>
      <c r="IAE336" s="142"/>
      <c r="IAF336" s="142"/>
      <c r="IAG336" s="142"/>
      <c r="IAH336" s="142"/>
      <c r="IAI336" s="142"/>
      <c r="IAJ336" s="142"/>
      <c r="IAK336" s="142"/>
      <c r="IAL336" s="142"/>
      <c r="IAM336" s="142"/>
      <c r="IAN336" s="142"/>
      <c r="IAO336" s="142"/>
      <c r="IAP336" s="142"/>
      <c r="IAQ336" s="142"/>
      <c r="IAR336" s="142"/>
      <c r="IAS336" s="142"/>
      <c r="IAT336" s="142"/>
      <c r="IAU336" s="142"/>
      <c r="IAV336" s="142"/>
      <c r="IAW336" s="142"/>
      <c r="IAX336" s="142"/>
      <c r="IAY336" s="142"/>
      <c r="IAZ336" s="142"/>
      <c r="IBA336" s="142"/>
      <c r="IBB336" s="142"/>
      <c r="IBC336" s="142"/>
      <c r="IBD336" s="142"/>
      <c r="IBE336" s="142"/>
      <c r="IBF336" s="142"/>
      <c r="IBG336" s="142"/>
      <c r="IBH336" s="142"/>
      <c r="IBI336" s="142"/>
      <c r="IBJ336" s="142"/>
      <c r="IBK336" s="142"/>
      <c r="IBL336" s="142"/>
      <c r="IBM336" s="142"/>
      <c r="IBN336" s="142"/>
      <c r="IBO336" s="142"/>
      <c r="IBP336" s="142"/>
      <c r="IBQ336" s="142"/>
      <c r="IBR336" s="142"/>
      <c r="IBS336" s="142"/>
      <c r="IBT336" s="142"/>
      <c r="IBU336" s="142"/>
      <c r="IBV336" s="142"/>
      <c r="IBW336" s="142"/>
      <c r="IBX336" s="142"/>
      <c r="IBY336" s="142"/>
      <c r="IBZ336" s="142"/>
      <c r="ICA336" s="142"/>
      <c r="ICB336" s="142"/>
      <c r="ICC336" s="142"/>
      <c r="ICD336" s="142"/>
      <c r="ICE336" s="142"/>
      <c r="ICF336" s="142"/>
      <c r="ICG336" s="142"/>
      <c r="ICH336" s="142"/>
      <c r="ICI336" s="142"/>
      <c r="ICJ336" s="142"/>
      <c r="ICK336" s="142"/>
      <c r="ICL336" s="142"/>
      <c r="ICM336" s="142"/>
      <c r="ICN336" s="142"/>
      <c r="ICO336" s="142"/>
      <c r="ICP336" s="142"/>
      <c r="ICQ336" s="142"/>
      <c r="ICR336" s="142"/>
      <c r="ICS336" s="142"/>
      <c r="ICT336" s="142"/>
      <c r="ICU336" s="142"/>
      <c r="ICV336" s="142"/>
      <c r="ICW336" s="142"/>
      <c r="ICX336" s="142"/>
      <c r="ICY336" s="142"/>
      <c r="ICZ336" s="142"/>
      <c r="IDA336" s="142"/>
      <c r="IDB336" s="142"/>
      <c r="IDC336" s="142"/>
      <c r="IDD336" s="142"/>
      <c r="IDE336" s="142"/>
      <c r="IDF336" s="142"/>
      <c r="IDG336" s="142"/>
      <c r="IDH336" s="142"/>
      <c r="IDI336" s="142"/>
      <c r="IDJ336" s="142"/>
      <c r="IDK336" s="142"/>
      <c r="IDL336" s="142"/>
      <c r="IDM336" s="142"/>
      <c r="IDN336" s="142"/>
      <c r="IDO336" s="142"/>
      <c r="IDP336" s="142"/>
      <c r="IDQ336" s="142"/>
      <c r="IDR336" s="142"/>
      <c r="IDS336" s="142"/>
      <c r="IDT336" s="142"/>
      <c r="IDU336" s="142"/>
      <c r="IDV336" s="142"/>
      <c r="IDW336" s="142"/>
      <c r="IDX336" s="142"/>
      <c r="IDY336" s="142"/>
      <c r="IDZ336" s="142"/>
      <c r="IEA336" s="142"/>
      <c r="IEB336" s="142"/>
      <c r="IEC336" s="142"/>
      <c r="IED336" s="142"/>
      <c r="IEE336" s="142"/>
      <c r="IEF336" s="142"/>
      <c r="IEG336" s="142"/>
      <c r="IEH336" s="142"/>
      <c r="IEI336" s="142"/>
      <c r="IEJ336" s="142"/>
      <c r="IEK336" s="142"/>
      <c r="IEL336" s="142"/>
      <c r="IEM336" s="142"/>
      <c r="IEN336" s="142"/>
      <c r="IEO336" s="142"/>
      <c r="IEP336" s="142"/>
      <c r="IEQ336" s="142"/>
      <c r="IER336" s="142"/>
      <c r="IES336" s="142"/>
      <c r="IET336" s="142"/>
      <c r="IEU336" s="142"/>
      <c r="IEV336" s="142"/>
      <c r="IEW336" s="142"/>
      <c r="IEX336" s="142"/>
      <c r="IEY336" s="142"/>
      <c r="IEZ336" s="142"/>
      <c r="IFA336" s="142"/>
      <c r="IFB336" s="142"/>
      <c r="IFC336" s="142"/>
      <c r="IFD336" s="142"/>
      <c r="IFE336" s="142"/>
      <c r="IFF336" s="142"/>
      <c r="IFG336" s="142"/>
      <c r="IFH336" s="142"/>
      <c r="IFI336" s="142"/>
      <c r="IFJ336" s="142"/>
      <c r="IFK336" s="142"/>
      <c r="IFL336" s="142"/>
      <c r="IFM336" s="142"/>
      <c r="IFN336" s="142"/>
      <c r="IFO336" s="142"/>
      <c r="IFP336" s="142"/>
      <c r="IFQ336" s="142"/>
      <c r="IFR336" s="142"/>
      <c r="IFS336" s="142"/>
      <c r="IFT336" s="142"/>
      <c r="IFU336" s="142"/>
      <c r="IFV336" s="142"/>
      <c r="IFW336" s="142"/>
      <c r="IFX336" s="142"/>
      <c r="IFY336" s="142"/>
      <c r="IFZ336" s="142"/>
      <c r="IGA336" s="142"/>
      <c r="IGB336" s="142"/>
      <c r="IGC336" s="142"/>
      <c r="IGD336" s="142"/>
      <c r="IGE336" s="142"/>
      <c r="IGF336" s="142"/>
      <c r="IGG336" s="142"/>
      <c r="IGH336" s="142"/>
      <c r="IGI336" s="142"/>
      <c r="IGJ336" s="142"/>
      <c r="IGK336" s="142"/>
      <c r="IGL336" s="142"/>
      <c r="IGM336" s="142"/>
      <c r="IGN336" s="142"/>
      <c r="IGO336" s="142"/>
      <c r="IGP336" s="142"/>
      <c r="IGQ336" s="142"/>
      <c r="IGR336" s="142"/>
      <c r="IGS336" s="142"/>
      <c r="IGT336" s="142"/>
      <c r="IGU336" s="142"/>
      <c r="IGV336" s="142"/>
      <c r="IGW336" s="142"/>
      <c r="IGX336" s="142"/>
      <c r="IGY336" s="142"/>
      <c r="IGZ336" s="142"/>
      <c r="IHA336" s="142"/>
      <c r="IHB336" s="142"/>
      <c r="IHC336" s="142"/>
      <c r="IHD336" s="142"/>
      <c r="IHE336" s="142"/>
      <c r="IHF336" s="142"/>
      <c r="IHG336" s="142"/>
      <c r="IHH336" s="142"/>
      <c r="IHI336" s="142"/>
      <c r="IHJ336" s="142"/>
      <c r="IHK336" s="142"/>
      <c r="IHL336" s="142"/>
      <c r="IHM336" s="142"/>
      <c r="IHN336" s="142"/>
      <c r="IHO336" s="142"/>
      <c r="IHP336" s="142"/>
      <c r="IHQ336" s="142"/>
      <c r="IHR336" s="142"/>
      <c r="IHS336" s="142"/>
      <c r="IHT336" s="142"/>
      <c r="IHU336" s="142"/>
      <c r="IHV336" s="142"/>
      <c r="IHW336" s="142"/>
      <c r="IHX336" s="142"/>
      <c r="IHY336" s="142"/>
      <c r="IHZ336" s="142"/>
      <c r="IIA336" s="142"/>
      <c r="IIB336" s="142"/>
      <c r="IIC336" s="142"/>
      <c r="IID336" s="142"/>
      <c r="IIE336" s="142"/>
      <c r="IIF336" s="142"/>
      <c r="IIG336" s="142"/>
      <c r="IIH336" s="142"/>
      <c r="III336" s="142"/>
      <c r="IIJ336" s="142"/>
      <c r="IIK336" s="142"/>
      <c r="IIL336" s="142"/>
      <c r="IIM336" s="142"/>
      <c r="IIN336" s="142"/>
      <c r="IIO336" s="142"/>
      <c r="IIP336" s="142"/>
      <c r="IIQ336" s="142"/>
      <c r="IIR336" s="142"/>
      <c r="IIS336" s="142"/>
      <c r="IIT336" s="142"/>
      <c r="IIU336" s="142"/>
      <c r="IIV336" s="142"/>
      <c r="IIW336" s="142"/>
      <c r="IIX336" s="142"/>
      <c r="IIY336" s="142"/>
      <c r="IIZ336" s="142"/>
      <c r="IJA336" s="142"/>
      <c r="IJB336" s="142"/>
      <c r="IJC336" s="142"/>
      <c r="IJD336" s="142"/>
      <c r="IJE336" s="142"/>
      <c r="IJF336" s="142"/>
      <c r="IJG336" s="142"/>
      <c r="IJH336" s="142"/>
      <c r="IJI336" s="142"/>
      <c r="IJJ336" s="142"/>
      <c r="IJK336" s="142"/>
      <c r="IJL336" s="142"/>
      <c r="IJM336" s="142"/>
      <c r="IJN336" s="142"/>
      <c r="IJO336" s="142"/>
      <c r="IJP336" s="142"/>
      <c r="IJQ336" s="142"/>
      <c r="IJR336" s="142"/>
      <c r="IJS336" s="142"/>
      <c r="IJT336" s="142"/>
      <c r="IJU336" s="142"/>
      <c r="IJV336" s="142"/>
      <c r="IJW336" s="142"/>
      <c r="IJX336" s="142"/>
      <c r="IJY336" s="142"/>
      <c r="IJZ336" s="142"/>
      <c r="IKA336" s="142"/>
      <c r="IKB336" s="142"/>
      <c r="IKC336" s="142"/>
      <c r="IKD336" s="142"/>
      <c r="IKE336" s="142"/>
      <c r="IKF336" s="142"/>
      <c r="IKG336" s="142"/>
      <c r="IKH336" s="142"/>
      <c r="IKI336" s="142"/>
      <c r="IKJ336" s="142"/>
      <c r="IKK336" s="142"/>
      <c r="IKL336" s="142"/>
      <c r="IKM336" s="142"/>
      <c r="IKN336" s="142"/>
      <c r="IKO336" s="142"/>
      <c r="IKP336" s="142"/>
      <c r="IKQ336" s="142"/>
      <c r="IKR336" s="142"/>
      <c r="IKS336" s="142"/>
      <c r="IKT336" s="142"/>
      <c r="IKU336" s="142"/>
      <c r="IKV336" s="142"/>
      <c r="IKW336" s="142"/>
      <c r="IKX336" s="142"/>
      <c r="IKY336" s="142"/>
      <c r="IKZ336" s="142"/>
      <c r="ILA336" s="142"/>
      <c r="ILB336" s="142"/>
      <c r="ILC336" s="142"/>
      <c r="ILD336" s="142"/>
      <c r="ILE336" s="142"/>
      <c r="ILF336" s="142"/>
      <c r="ILG336" s="142"/>
      <c r="ILH336" s="142"/>
      <c r="ILI336" s="142"/>
      <c r="ILJ336" s="142"/>
      <c r="ILK336" s="142"/>
      <c r="ILL336" s="142"/>
      <c r="ILM336" s="142"/>
      <c r="ILN336" s="142"/>
      <c r="ILO336" s="142"/>
      <c r="ILP336" s="142"/>
      <c r="ILQ336" s="142"/>
      <c r="ILR336" s="142"/>
      <c r="ILS336" s="142"/>
      <c r="ILT336" s="142"/>
      <c r="ILU336" s="142"/>
      <c r="ILV336" s="142"/>
      <c r="ILW336" s="142"/>
      <c r="ILX336" s="142"/>
      <c r="ILY336" s="142"/>
      <c r="ILZ336" s="142"/>
      <c r="IMA336" s="142"/>
      <c r="IMB336" s="142"/>
      <c r="IMC336" s="142"/>
      <c r="IMD336" s="142"/>
      <c r="IME336" s="142"/>
      <c r="IMF336" s="142"/>
      <c r="IMG336" s="142"/>
      <c r="IMH336" s="142"/>
      <c r="IMI336" s="142"/>
      <c r="IMJ336" s="142"/>
      <c r="IMK336" s="142"/>
      <c r="IML336" s="142"/>
      <c r="IMM336" s="142"/>
      <c r="IMN336" s="142"/>
      <c r="IMO336" s="142"/>
      <c r="IMP336" s="142"/>
      <c r="IMQ336" s="142"/>
      <c r="IMR336" s="142"/>
      <c r="IMS336" s="142"/>
      <c r="IMT336" s="142"/>
      <c r="IMU336" s="142"/>
      <c r="IMV336" s="142"/>
      <c r="IMW336" s="142"/>
      <c r="IMX336" s="142"/>
      <c r="IMY336" s="142"/>
      <c r="IMZ336" s="142"/>
      <c r="INA336" s="142"/>
      <c r="INB336" s="142"/>
      <c r="INC336" s="142"/>
      <c r="IND336" s="142"/>
      <c r="INE336" s="142"/>
      <c r="INF336" s="142"/>
      <c r="ING336" s="142"/>
      <c r="INH336" s="142"/>
      <c r="INI336" s="142"/>
      <c r="INJ336" s="142"/>
      <c r="INK336" s="142"/>
      <c r="INL336" s="142"/>
      <c r="INM336" s="142"/>
      <c r="INN336" s="142"/>
      <c r="INO336" s="142"/>
      <c r="INP336" s="142"/>
      <c r="INQ336" s="142"/>
      <c r="INR336" s="142"/>
      <c r="INS336" s="142"/>
      <c r="INT336" s="142"/>
      <c r="INU336" s="142"/>
      <c r="INV336" s="142"/>
      <c r="INW336" s="142"/>
      <c r="INX336" s="142"/>
      <c r="INY336" s="142"/>
      <c r="INZ336" s="142"/>
      <c r="IOA336" s="142"/>
      <c r="IOB336" s="142"/>
      <c r="IOC336" s="142"/>
      <c r="IOD336" s="142"/>
      <c r="IOE336" s="142"/>
      <c r="IOF336" s="142"/>
      <c r="IOG336" s="142"/>
      <c r="IOH336" s="142"/>
      <c r="IOI336" s="142"/>
      <c r="IOJ336" s="142"/>
      <c r="IOK336" s="142"/>
      <c r="IOL336" s="142"/>
      <c r="IOM336" s="142"/>
      <c r="ION336" s="142"/>
      <c r="IOO336" s="142"/>
      <c r="IOP336" s="142"/>
      <c r="IOQ336" s="142"/>
      <c r="IOR336" s="142"/>
      <c r="IOS336" s="142"/>
      <c r="IOT336" s="142"/>
      <c r="IOU336" s="142"/>
      <c r="IOV336" s="142"/>
      <c r="IOW336" s="142"/>
      <c r="IOX336" s="142"/>
      <c r="IOY336" s="142"/>
      <c r="IOZ336" s="142"/>
      <c r="IPA336" s="142"/>
      <c r="IPB336" s="142"/>
      <c r="IPC336" s="142"/>
      <c r="IPD336" s="142"/>
      <c r="IPE336" s="142"/>
      <c r="IPF336" s="142"/>
      <c r="IPG336" s="142"/>
      <c r="IPH336" s="142"/>
      <c r="IPI336" s="142"/>
      <c r="IPJ336" s="142"/>
      <c r="IPK336" s="142"/>
      <c r="IPL336" s="142"/>
      <c r="IPM336" s="142"/>
      <c r="IPN336" s="142"/>
      <c r="IPO336" s="142"/>
      <c r="IPP336" s="142"/>
      <c r="IPQ336" s="142"/>
      <c r="IPR336" s="142"/>
      <c r="IPS336" s="142"/>
      <c r="IPT336" s="142"/>
      <c r="IPU336" s="142"/>
      <c r="IPV336" s="142"/>
      <c r="IPW336" s="142"/>
      <c r="IPX336" s="142"/>
      <c r="IPY336" s="142"/>
      <c r="IPZ336" s="142"/>
      <c r="IQA336" s="142"/>
      <c r="IQB336" s="142"/>
      <c r="IQC336" s="142"/>
      <c r="IQD336" s="142"/>
      <c r="IQE336" s="142"/>
      <c r="IQF336" s="142"/>
      <c r="IQG336" s="142"/>
      <c r="IQH336" s="142"/>
      <c r="IQI336" s="142"/>
      <c r="IQJ336" s="142"/>
      <c r="IQK336" s="142"/>
      <c r="IQL336" s="142"/>
      <c r="IQM336" s="142"/>
      <c r="IQN336" s="142"/>
      <c r="IQO336" s="142"/>
      <c r="IQP336" s="142"/>
      <c r="IQQ336" s="142"/>
      <c r="IQR336" s="142"/>
      <c r="IQS336" s="142"/>
      <c r="IQT336" s="142"/>
      <c r="IQU336" s="142"/>
      <c r="IQV336" s="142"/>
      <c r="IQW336" s="142"/>
      <c r="IQX336" s="142"/>
      <c r="IQY336" s="142"/>
      <c r="IQZ336" s="142"/>
      <c r="IRA336" s="142"/>
      <c r="IRB336" s="142"/>
      <c r="IRC336" s="142"/>
      <c r="IRD336" s="142"/>
      <c r="IRE336" s="142"/>
      <c r="IRF336" s="142"/>
      <c r="IRG336" s="142"/>
      <c r="IRH336" s="142"/>
      <c r="IRI336" s="142"/>
      <c r="IRJ336" s="142"/>
      <c r="IRK336" s="142"/>
      <c r="IRL336" s="142"/>
      <c r="IRM336" s="142"/>
      <c r="IRN336" s="142"/>
      <c r="IRO336" s="142"/>
      <c r="IRP336" s="142"/>
      <c r="IRQ336" s="142"/>
      <c r="IRR336" s="142"/>
      <c r="IRS336" s="142"/>
      <c r="IRT336" s="142"/>
      <c r="IRU336" s="142"/>
      <c r="IRV336" s="142"/>
      <c r="IRW336" s="142"/>
      <c r="IRX336" s="142"/>
      <c r="IRY336" s="142"/>
      <c r="IRZ336" s="142"/>
      <c r="ISA336" s="142"/>
      <c r="ISB336" s="142"/>
      <c r="ISC336" s="142"/>
      <c r="ISD336" s="142"/>
      <c r="ISE336" s="142"/>
      <c r="ISF336" s="142"/>
      <c r="ISG336" s="142"/>
      <c r="ISH336" s="142"/>
      <c r="ISI336" s="142"/>
      <c r="ISJ336" s="142"/>
      <c r="ISK336" s="142"/>
      <c r="ISL336" s="142"/>
      <c r="ISM336" s="142"/>
      <c r="ISN336" s="142"/>
      <c r="ISO336" s="142"/>
      <c r="ISP336" s="142"/>
      <c r="ISQ336" s="142"/>
      <c r="ISR336" s="142"/>
      <c r="ISS336" s="142"/>
      <c r="IST336" s="142"/>
      <c r="ISU336" s="142"/>
      <c r="ISV336" s="142"/>
      <c r="ISW336" s="142"/>
      <c r="ISX336" s="142"/>
      <c r="ISY336" s="142"/>
      <c r="ISZ336" s="142"/>
      <c r="ITA336" s="142"/>
      <c r="ITB336" s="142"/>
      <c r="ITC336" s="142"/>
      <c r="ITD336" s="142"/>
      <c r="ITE336" s="142"/>
      <c r="ITF336" s="142"/>
      <c r="ITG336" s="142"/>
      <c r="ITH336" s="142"/>
      <c r="ITI336" s="142"/>
      <c r="ITJ336" s="142"/>
      <c r="ITK336" s="142"/>
      <c r="ITL336" s="142"/>
      <c r="ITM336" s="142"/>
      <c r="ITN336" s="142"/>
      <c r="ITO336" s="142"/>
      <c r="ITP336" s="142"/>
      <c r="ITQ336" s="142"/>
      <c r="ITR336" s="142"/>
      <c r="ITS336" s="142"/>
      <c r="ITT336" s="142"/>
      <c r="ITU336" s="142"/>
      <c r="ITV336" s="142"/>
      <c r="ITW336" s="142"/>
      <c r="ITX336" s="142"/>
      <c r="ITY336" s="142"/>
      <c r="ITZ336" s="142"/>
      <c r="IUA336" s="142"/>
      <c r="IUB336" s="142"/>
      <c r="IUC336" s="142"/>
      <c r="IUD336" s="142"/>
      <c r="IUE336" s="142"/>
      <c r="IUF336" s="142"/>
      <c r="IUG336" s="142"/>
      <c r="IUH336" s="142"/>
      <c r="IUI336" s="142"/>
      <c r="IUJ336" s="142"/>
      <c r="IUK336" s="142"/>
      <c r="IUL336" s="142"/>
      <c r="IUM336" s="142"/>
      <c r="IUN336" s="142"/>
      <c r="IUO336" s="142"/>
      <c r="IUP336" s="142"/>
      <c r="IUQ336" s="142"/>
      <c r="IUR336" s="142"/>
      <c r="IUS336" s="142"/>
      <c r="IUT336" s="142"/>
      <c r="IUU336" s="142"/>
      <c r="IUV336" s="142"/>
      <c r="IUW336" s="142"/>
      <c r="IUX336" s="142"/>
      <c r="IUY336" s="142"/>
      <c r="IUZ336" s="142"/>
      <c r="IVA336" s="142"/>
      <c r="IVB336" s="142"/>
      <c r="IVC336" s="142"/>
      <c r="IVD336" s="142"/>
      <c r="IVE336" s="142"/>
      <c r="IVF336" s="142"/>
      <c r="IVG336" s="142"/>
      <c r="IVH336" s="142"/>
      <c r="IVI336" s="142"/>
      <c r="IVJ336" s="142"/>
      <c r="IVK336" s="142"/>
      <c r="IVL336" s="142"/>
      <c r="IVM336" s="142"/>
      <c r="IVN336" s="142"/>
      <c r="IVO336" s="142"/>
      <c r="IVP336" s="142"/>
      <c r="IVQ336" s="142"/>
      <c r="IVR336" s="142"/>
      <c r="IVS336" s="142"/>
      <c r="IVT336" s="142"/>
      <c r="IVU336" s="142"/>
      <c r="IVV336" s="142"/>
      <c r="IVW336" s="142"/>
      <c r="IVX336" s="142"/>
      <c r="IVY336" s="142"/>
      <c r="IVZ336" s="142"/>
      <c r="IWA336" s="142"/>
      <c r="IWB336" s="142"/>
      <c r="IWC336" s="142"/>
      <c r="IWD336" s="142"/>
      <c r="IWE336" s="142"/>
      <c r="IWF336" s="142"/>
      <c r="IWG336" s="142"/>
      <c r="IWH336" s="142"/>
      <c r="IWI336" s="142"/>
      <c r="IWJ336" s="142"/>
      <c r="IWK336" s="142"/>
      <c r="IWL336" s="142"/>
      <c r="IWM336" s="142"/>
      <c r="IWN336" s="142"/>
      <c r="IWO336" s="142"/>
      <c r="IWP336" s="142"/>
      <c r="IWQ336" s="142"/>
      <c r="IWR336" s="142"/>
      <c r="IWS336" s="142"/>
      <c r="IWT336" s="142"/>
      <c r="IWU336" s="142"/>
      <c r="IWV336" s="142"/>
      <c r="IWW336" s="142"/>
      <c r="IWX336" s="142"/>
      <c r="IWY336" s="142"/>
      <c r="IWZ336" s="142"/>
      <c r="IXA336" s="142"/>
      <c r="IXB336" s="142"/>
      <c r="IXC336" s="142"/>
      <c r="IXD336" s="142"/>
      <c r="IXE336" s="142"/>
      <c r="IXF336" s="142"/>
      <c r="IXG336" s="142"/>
      <c r="IXH336" s="142"/>
      <c r="IXI336" s="142"/>
      <c r="IXJ336" s="142"/>
      <c r="IXK336" s="142"/>
      <c r="IXL336" s="142"/>
      <c r="IXM336" s="142"/>
      <c r="IXN336" s="142"/>
      <c r="IXO336" s="142"/>
      <c r="IXP336" s="142"/>
      <c r="IXQ336" s="142"/>
      <c r="IXR336" s="142"/>
      <c r="IXS336" s="142"/>
      <c r="IXT336" s="142"/>
      <c r="IXU336" s="142"/>
      <c r="IXV336" s="142"/>
      <c r="IXW336" s="142"/>
      <c r="IXX336" s="142"/>
      <c r="IXY336" s="142"/>
      <c r="IXZ336" s="142"/>
      <c r="IYA336" s="142"/>
      <c r="IYB336" s="142"/>
      <c r="IYC336" s="142"/>
      <c r="IYD336" s="142"/>
      <c r="IYE336" s="142"/>
      <c r="IYF336" s="142"/>
      <c r="IYG336" s="142"/>
      <c r="IYH336" s="142"/>
      <c r="IYI336" s="142"/>
      <c r="IYJ336" s="142"/>
      <c r="IYK336" s="142"/>
      <c r="IYL336" s="142"/>
      <c r="IYM336" s="142"/>
      <c r="IYN336" s="142"/>
      <c r="IYO336" s="142"/>
      <c r="IYP336" s="142"/>
      <c r="IYQ336" s="142"/>
      <c r="IYR336" s="142"/>
      <c r="IYS336" s="142"/>
      <c r="IYT336" s="142"/>
      <c r="IYU336" s="142"/>
      <c r="IYV336" s="142"/>
      <c r="IYW336" s="142"/>
      <c r="IYX336" s="142"/>
      <c r="IYY336" s="142"/>
      <c r="IYZ336" s="142"/>
      <c r="IZA336" s="142"/>
      <c r="IZB336" s="142"/>
      <c r="IZC336" s="142"/>
      <c r="IZD336" s="142"/>
      <c r="IZE336" s="142"/>
      <c r="IZF336" s="142"/>
      <c r="IZG336" s="142"/>
      <c r="IZH336" s="142"/>
      <c r="IZI336" s="142"/>
      <c r="IZJ336" s="142"/>
      <c r="IZK336" s="142"/>
      <c r="IZL336" s="142"/>
      <c r="IZM336" s="142"/>
      <c r="IZN336" s="142"/>
      <c r="IZO336" s="142"/>
      <c r="IZP336" s="142"/>
      <c r="IZQ336" s="142"/>
      <c r="IZR336" s="142"/>
      <c r="IZS336" s="142"/>
      <c r="IZT336" s="142"/>
      <c r="IZU336" s="142"/>
      <c r="IZV336" s="142"/>
      <c r="IZW336" s="142"/>
      <c r="IZX336" s="142"/>
      <c r="IZY336" s="142"/>
      <c r="IZZ336" s="142"/>
      <c r="JAA336" s="142"/>
      <c r="JAB336" s="142"/>
      <c r="JAC336" s="142"/>
      <c r="JAD336" s="142"/>
      <c r="JAE336" s="142"/>
      <c r="JAF336" s="142"/>
      <c r="JAG336" s="142"/>
      <c r="JAH336" s="142"/>
      <c r="JAI336" s="142"/>
      <c r="JAJ336" s="142"/>
      <c r="JAK336" s="142"/>
      <c r="JAL336" s="142"/>
      <c r="JAM336" s="142"/>
      <c r="JAN336" s="142"/>
      <c r="JAO336" s="142"/>
      <c r="JAP336" s="142"/>
      <c r="JAQ336" s="142"/>
      <c r="JAR336" s="142"/>
      <c r="JAS336" s="142"/>
      <c r="JAT336" s="142"/>
      <c r="JAU336" s="142"/>
      <c r="JAV336" s="142"/>
      <c r="JAW336" s="142"/>
      <c r="JAX336" s="142"/>
      <c r="JAY336" s="142"/>
      <c r="JAZ336" s="142"/>
      <c r="JBA336" s="142"/>
      <c r="JBB336" s="142"/>
      <c r="JBC336" s="142"/>
      <c r="JBD336" s="142"/>
      <c r="JBE336" s="142"/>
      <c r="JBF336" s="142"/>
      <c r="JBG336" s="142"/>
      <c r="JBH336" s="142"/>
      <c r="JBI336" s="142"/>
      <c r="JBJ336" s="142"/>
      <c r="JBK336" s="142"/>
      <c r="JBL336" s="142"/>
      <c r="JBM336" s="142"/>
      <c r="JBN336" s="142"/>
      <c r="JBO336" s="142"/>
      <c r="JBP336" s="142"/>
      <c r="JBQ336" s="142"/>
      <c r="JBR336" s="142"/>
      <c r="JBS336" s="142"/>
      <c r="JBT336" s="142"/>
      <c r="JBU336" s="142"/>
      <c r="JBV336" s="142"/>
      <c r="JBW336" s="142"/>
      <c r="JBX336" s="142"/>
      <c r="JBY336" s="142"/>
      <c r="JBZ336" s="142"/>
      <c r="JCA336" s="142"/>
      <c r="JCB336" s="142"/>
      <c r="JCC336" s="142"/>
      <c r="JCD336" s="142"/>
      <c r="JCE336" s="142"/>
      <c r="JCF336" s="142"/>
      <c r="JCG336" s="142"/>
      <c r="JCH336" s="142"/>
      <c r="JCI336" s="142"/>
      <c r="JCJ336" s="142"/>
      <c r="JCK336" s="142"/>
      <c r="JCL336" s="142"/>
      <c r="JCM336" s="142"/>
      <c r="JCN336" s="142"/>
      <c r="JCO336" s="142"/>
      <c r="JCP336" s="142"/>
      <c r="JCQ336" s="142"/>
      <c r="JCR336" s="142"/>
      <c r="JCS336" s="142"/>
      <c r="JCT336" s="142"/>
      <c r="JCU336" s="142"/>
      <c r="JCV336" s="142"/>
      <c r="JCW336" s="142"/>
      <c r="JCX336" s="142"/>
      <c r="JCY336" s="142"/>
      <c r="JCZ336" s="142"/>
      <c r="JDA336" s="142"/>
      <c r="JDB336" s="142"/>
      <c r="JDC336" s="142"/>
      <c r="JDD336" s="142"/>
      <c r="JDE336" s="142"/>
      <c r="JDF336" s="142"/>
      <c r="JDG336" s="142"/>
      <c r="JDH336" s="142"/>
      <c r="JDI336" s="142"/>
      <c r="JDJ336" s="142"/>
      <c r="JDK336" s="142"/>
      <c r="JDL336" s="142"/>
      <c r="JDM336" s="142"/>
      <c r="JDN336" s="142"/>
      <c r="JDO336" s="142"/>
      <c r="JDP336" s="142"/>
      <c r="JDQ336" s="142"/>
      <c r="JDR336" s="142"/>
      <c r="JDS336" s="142"/>
      <c r="JDT336" s="142"/>
      <c r="JDU336" s="142"/>
      <c r="JDV336" s="142"/>
      <c r="JDW336" s="142"/>
      <c r="JDX336" s="142"/>
      <c r="JDY336" s="142"/>
      <c r="JDZ336" s="142"/>
      <c r="JEA336" s="142"/>
      <c r="JEB336" s="142"/>
      <c r="JEC336" s="142"/>
      <c r="JED336" s="142"/>
      <c r="JEE336" s="142"/>
      <c r="JEF336" s="142"/>
      <c r="JEG336" s="142"/>
      <c r="JEH336" s="142"/>
      <c r="JEI336" s="142"/>
      <c r="JEJ336" s="142"/>
      <c r="JEK336" s="142"/>
      <c r="JEL336" s="142"/>
      <c r="JEM336" s="142"/>
      <c r="JEN336" s="142"/>
      <c r="JEO336" s="142"/>
      <c r="JEP336" s="142"/>
      <c r="JEQ336" s="142"/>
      <c r="JER336" s="142"/>
      <c r="JES336" s="142"/>
      <c r="JET336" s="142"/>
      <c r="JEU336" s="142"/>
      <c r="JEV336" s="142"/>
      <c r="JEW336" s="142"/>
      <c r="JEX336" s="142"/>
      <c r="JEY336" s="142"/>
      <c r="JEZ336" s="142"/>
      <c r="JFA336" s="142"/>
      <c r="JFB336" s="142"/>
      <c r="JFC336" s="142"/>
      <c r="JFD336" s="142"/>
      <c r="JFE336" s="142"/>
      <c r="JFF336" s="142"/>
      <c r="JFG336" s="142"/>
      <c r="JFH336" s="142"/>
      <c r="JFI336" s="142"/>
      <c r="JFJ336" s="142"/>
      <c r="JFK336" s="142"/>
      <c r="JFL336" s="142"/>
      <c r="JFM336" s="142"/>
      <c r="JFN336" s="142"/>
      <c r="JFO336" s="142"/>
      <c r="JFP336" s="142"/>
      <c r="JFQ336" s="142"/>
      <c r="JFR336" s="142"/>
      <c r="JFS336" s="142"/>
      <c r="JFT336" s="142"/>
      <c r="JFU336" s="142"/>
      <c r="JFV336" s="142"/>
      <c r="JFW336" s="142"/>
      <c r="JFX336" s="142"/>
      <c r="JFY336" s="142"/>
      <c r="JFZ336" s="142"/>
      <c r="JGA336" s="142"/>
      <c r="JGB336" s="142"/>
      <c r="JGC336" s="142"/>
      <c r="JGD336" s="142"/>
      <c r="JGE336" s="142"/>
      <c r="JGF336" s="142"/>
      <c r="JGG336" s="142"/>
      <c r="JGH336" s="142"/>
      <c r="JGI336" s="142"/>
      <c r="JGJ336" s="142"/>
      <c r="JGK336" s="142"/>
      <c r="JGL336" s="142"/>
      <c r="JGM336" s="142"/>
      <c r="JGN336" s="142"/>
      <c r="JGO336" s="142"/>
      <c r="JGP336" s="142"/>
      <c r="JGQ336" s="142"/>
      <c r="JGR336" s="142"/>
      <c r="JGS336" s="142"/>
      <c r="JGT336" s="142"/>
      <c r="JGU336" s="142"/>
      <c r="JGV336" s="142"/>
      <c r="JGW336" s="142"/>
      <c r="JGX336" s="142"/>
      <c r="JGY336" s="142"/>
      <c r="JGZ336" s="142"/>
      <c r="JHA336" s="142"/>
      <c r="JHB336" s="142"/>
      <c r="JHC336" s="142"/>
      <c r="JHD336" s="142"/>
      <c r="JHE336" s="142"/>
      <c r="JHF336" s="142"/>
      <c r="JHG336" s="142"/>
      <c r="JHH336" s="142"/>
      <c r="JHI336" s="142"/>
      <c r="JHJ336" s="142"/>
      <c r="JHK336" s="142"/>
      <c r="JHL336" s="142"/>
      <c r="JHM336" s="142"/>
      <c r="JHN336" s="142"/>
      <c r="JHO336" s="142"/>
      <c r="JHP336" s="142"/>
      <c r="JHQ336" s="142"/>
      <c r="JHR336" s="142"/>
      <c r="JHS336" s="142"/>
      <c r="JHT336" s="142"/>
      <c r="JHU336" s="142"/>
      <c r="JHV336" s="142"/>
      <c r="JHW336" s="142"/>
      <c r="JHX336" s="142"/>
      <c r="JHY336" s="142"/>
      <c r="JHZ336" s="142"/>
      <c r="JIA336" s="142"/>
      <c r="JIB336" s="142"/>
      <c r="JIC336" s="142"/>
      <c r="JID336" s="142"/>
      <c r="JIE336" s="142"/>
      <c r="JIF336" s="142"/>
      <c r="JIG336" s="142"/>
      <c r="JIH336" s="142"/>
      <c r="JII336" s="142"/>
      <c r="JIJ336" s="142"/>
      <c r="JIK336" s="142"/>
      <c r="JIL336" s="142"/>
      <c r="JIM336" s="142"/>
      <c r="JIN336" s="142"/>
      <c r="JIO336" s="142"/>
      <c r="JIP336" s="142"/>
      <c r="JIQ336" s="142"/>
      <c r="JIR336" s="142"/>
      <c r="JIS336" s="142"/>
      <c r="JIT336" s="142"/>
      <c r="JIU336" s="142"/>
      <c r="JIV336" s="142"/>
      <c r="JIW336" s="142"/>
      <c r="JIX336" s="142"/>
      <c r="JIY336" s="142"/>
      <c r="JIZ336" s="142"/>
      <c r="JJA336" s="142"/>
      <c r="JJB336" s="142"/>
      <c r="JJC336" s="142"/>
      <c r="JJD336" s="142"/>
      <c r="JJE336" s="142"/>
      <c r="JJF336" s="142"/>
      <c r="JJG336" s="142"/>
      <c r="JJH336" s="142"/>
      <c r="JJI336" s="142"/>
      <c r="JJJ336" s="142"/>
      <c r="JJK336" s="142"/>
      <c r="JJL336" s="142"/>
      <c r="JJM336" s="142"/>
      <c r="JJN336" s="142"/>
      <c r="JJO336" s="142"/>
      <c r="JJP336" s="142"/>
      <c r="JJQ336" s="142"/>
      <c r="JJR336" s="142"/>
      <c r="JJS336" s="142"/>
      <c r="JJT336" s="142"/>
      <c r="JJU336" s="142"/>
      <c r="JJV336" s="142"/>
      <c r="JJW336" s="142"/>
      <c r="JJX336" s="142"/>
      <c r="JJY336" s="142"/>
      <c r="JJZ336" s="142"/>
      <c r="JKA336" s="142"/>
      <c r="JKB336" s="142"/>
      <c r="JKC336" s="142"/>
      <c r="JKD336" s="142"/>
      <c r="JKE336" s="142"/>
      <c r="JKF336" s="142"/>
      <c r="JKG336" s="142"/>
      <c r="JKH336" s="142"/>
      <c r="JKI336" s="142"/>
      <c r="JKJ336" s="142"/>
      <c r="JKK336" s="142"/>
      <c r="JKL336" s="142"/>
      <c r="JKM336" s="142"/>
      <c r="JKN336" s="142"/>
      <c r="JKO336" s="142"/>
      <c r="JKP336" s="142"/>
      <c r="JKQ336" s="142"/>
      <c r="JKR336" s="142"/>
      <c r="JKS336" s="142"/>
      <c r="JKT336" s="142"/>
      <c r="JKU336" s="142"/>
      <c r="JKV336" s="142"/>
      <c r="JKW336" s="142"/>
      <c r="JKX336" s="142"/>
      <c r="JKY336" s="142"/>
      <c r="JKZ336" s="142"/>
      <c r="JLA336" s="142"/>
      <c r="JLB336" s="142"/>
      <c r="JLC336" s="142"/>
      <c r="JLD336" s="142"/>
      <c r="JLE336" s="142"/>
      <c r="JLF336" s="142"/>
      <c r="JLG336" s="142"/>
      <c r="JLH336" s="142"/>
      <c r="JLI336" s="142"/>
      <c r="JLJ336" s="142"/>
      <c r="JLK336" s="142"/>
      <c r="JLL336" s="142"/>
      <c r="JLM336" s="142"/>
      <c r="JLN336" s="142"/>
      <c r="JLO336" s="142"/>
      <c r="JLP336" s="142"/>
      <c r="JLQ336" s="142"/>
      <c r="JLR336" s="142"/>
      <c r="JLS336" s="142"/>
      <c r="JLT336" s="142"/>
      <c r="JLU336" s="142"/>
      <c r="JLV336" s="142"/>
      <c r="JLW336" s="142"/>
      <c r="JLX336" s="142"/>
      <c r="JLY336" s="142"/>
      <c r="JLZ336" s="142"/>
      <c r="JMA336" s="142"/>
      <c r="JMB336" s="142"/>
      <c r="JMC336" s="142"/>
      <c r="JMD336" s="142"/>
      <c r="JME336" s="142"/>
      <c r="JMF336" s="142"/>
      <c r="JMG336" s="142"/>
      <c r="JMH336" s="142"/>
      <c r="JMI336" s="142"/>
      <c r="JMJ336" s="142"/>
      <c r="JMK336" s="142"/>
      <c r="JML336" s="142"/>
      <c r="JMM336" s="142"/>
      <c r="JMN336" s="142"/>
      <c r="JMO336" s="142"/>
      <c r="JMP336" s="142"/>
      <c r="JMQ336" s="142"/>
      <c r="JMR336" s="142"/>
      <c r="JMS336" s="142"/>
      <c r="JMT336" s="142"/>
      <c r="JMU336" s="142"/>
      <c r="JMV336" s="142"/>
      <c r="JMW336" s="142"/>
      <c r="JMX336" s="142"/>
      <c r="JMY336" s="142"/>
      <c r="JMZ336" s="142"/>
      <c r="JNA336" s="142"/>
      <c r="JNB336" s="142"/>
      <c r="JNC336" s="142"/>
      <c r="JND336" s="142"/>
      <c r="JNE336" s="142"/>
      <c r="JNF336" s="142"/>
      <c r="JNG336" s="142"/>
      <c r="JNH336" s="142"/>
      <c r="JNI336" s="142"/>
      <c r="JNJ336" s="142"/>
      <c r="JNK336" s="142"/>
      <c r="JNL336" s="142"/>
      <c r="JNM336" s="142"/>
      <c r="JNN336" s="142"/>
      <c r="JNO336" s="142"/>
      <c r="JNP336" s="142"/>
      <c r="JNQ336" s="142"/>
      <c r="JNR336" s="142"/>
      <c r="JNS336" s="142"/>
      <c r="JNT336" s="142"/>
      <c r="JNU336" s="142"/>
      <c r="JNV336" s="142"/>
      <c r="JNW336" s="142"/>
      <c r="JNX336" s="142"/>
      <c r="JNY336" s="142"/>
      <c r="JNZ336" s="142"/>
      <c r="JOA336" s="142"/>
      <c r="JOB336" s="142"/>
      <c r="JOC336" s="142"/>
      <c r="JOD336" s="142"/>
      <c r="JOE336" s="142"/>
      <c r="JOF336" s="142"/>
      <c r="JOG336" s="142"/>
      <c r="JOH336" s="142"/>
      <c r="JOI336" s="142"/>
      <c r="JOJ336" s="142"/>
      <c r="JOK336" s="142"/>
      <c r="JOL336" s="142"/>
      <c r="JOM336" s="142"/>
      <c r="JON336" s="142"/>
      <c r="JOO336" s="142"/>
      <c r="JOP336" s="142"/>
      <c r="JOQ336" s="142"/>
      <c r="JOR336" s="142"/>
      <c r="JOS336" s="142"/>
      <c r="JOT336" s="142"/>
      <c r="JOU336" s="142"/>
      <c r="JOV336" s="142"/>
      <c r="JOW336" s="142"/>
      <c r="JOX336" s="142"/>
      <c r="JOY336" s="142"/>
      <c r="JOZ336" s="142"/>
      <c r="JPA336" s="142"/>
      <c r="JPB336" s="142"/>
      <c r="JPC336" s="142"/>
      <c r="JPD336" s="142"/>
      <c r="JPE336" s="142"/>
      <c r="JPF336" s="142"/>
      <c r="JPG336" s="142"/>
      <c r="JPH336" s="142"/>
      <c r="JPI336" s="142"/>
      <c r="JPJ336" s="142"/>
      <c r="JPK336" s="142"/>
      <c r="JPL336" s="142"/>
      <c r="JPM336" s="142"/>
      <c r="JPN336" s="142"/>
      <c r="JPO336" s="142"/>
      <c r="JPP336" s="142"/>
      <c r="JPQ336" s="142"/>
      <c r="JPR336" s="142"/>
      <c r="JPS336" s="142"/>
      <c r="JPT336" s="142"/>
      <c r="JPU336" s="142"/>
      <c r="JPV336" s="142"/>
      <c r="JPW336" s="142"/>
      <c r="JPX336" s="142"/>
      <c r="JPY336" s="142"/>
      <c r="JPZ336" s="142"/>
      <c r="JQA336" s="142"/>
      <c r="JQB336" s="142"/>
      <c r="JQC336" s="142"/>
      <c r="JQD336" s="142"/>
      <c r="JQE336" s="142"/>
      <c r="JQF336" s="142"/>
      <c r="JQG336" s="142"/>
      <c r="JQH336" s="142"/>
      <c r="JQI336" s="142"/>
      <c r="JQJ336" s="142"/>
      <c r="JQK336" s="142"/>
      <c r="JQL336" s="142"/>
      <c r="JQM336" s="142"/>
      <c r="JQN336" s="142"/>
      <c r="JQO336" s="142"/>
      <c r="JQP336" s="142"/>
      <c r="JQQ336" s="142"/>
      <c r="JQR336" s="142"/>
      <c r="JQS336" s="142"/>
      <c r="JQT336" s="142"/>
      <c r="JQU336" s="142"/>
      <c r="JQV336" s="142"/>
      <c r="JQW336" s="142"/>
      <c r="JQX336" s="142"/>
      <c r="JQY336" s="142"/>
      <c r="JQZ336" s="142"/>
      <c r="JRA336" s="142"/>
      <c r="JRB336" s="142"/>
      <c r="JRC336" s="142"/>
      <c r="JRD336" s="142"/>
      <c r="JRE336" s="142"/>
      <c r="JRF336" s="142"/>
      <c r="JRG336" s="142"/>
      <c r="JRH336" s="142"/>
      <c r="JRI336" s="142"/>
      <c r="JRJ336" s="142"/>
      <c r="JRK336" s="142"/>
      <c r="JRL336" s="142"/>
      <c r="JRM336" s="142"/>
      <c r="JRN336" s="142"/>
      <c r="JRO336" s="142"/>
      <c r="JRP336" s="142"/>
      <c r="JRQ336" s="142"/>
      <c r="JRR336" s="142"/>
      <c r="JRS336" s="142"/>
      <c r="JRT336" s="142"/>
      <c r="JRU336" s="142"/>
      <c r="JRV336" s="142"/>
      <c r="JRW336" s="142"/>
      <c r="JRX336" s="142"/>
      <c r="JRY336" s="142"/>
      <c r="JRZ336" s="142"/>
      <c r="JSA336" s="142"/>
      <c r="JSB336" s="142"/>
      <c r="JSC336" s="142"/>
      <c r="JSD336" s="142"/>
      <c r="JSE336" s="142"/>
      <c r="JSF336" s="142"/>
      <c r="JSG336" s="142"/>
      <c r="JSH336" s="142"/>
      <c r="JSI336" s="142"/>
      <c r="JSJ336" s="142"/>
      <c r="JSK336" s="142"/>
      <c r="JSL336" s="142"/>
      <c r="JSM336" s="142"/>
      <c r="JSN336" s="142"/>
      <c r="JSO336" s="142"/>
      <c r="JSP336" s="142"/>
      <c r="JSQ336" s="142"/>
      <c r="JSR336" s="142"/>
      <c r="JSS336" s="142"/>
      <c r="JST336" s="142"/>
      <c r="JSU336" s="142"/>
      <c r="JSV336" s="142"/>
      <c r="JSW336" s="142"/>
      <c r="JSX336" s="142"/>
      <c r="JSY336" s="142"/>
      <c r="JSZ336" s="142"/>
      <c r="JTA336" s="142"/>
      <c r="JTB336" s="142"/>
      <c r="JTC336" s="142"/>
      <c r="JTD336" s="142"/>
      <c r="JTE336" s="142"/>
      <c r="JTF336" s="142"/>
      <c r="JTG336" s="142"/>
      <c r="JTH336" s="142"/>
      <c r="JTI336" s="142"/>
      <c r="JTJ336" s="142"/>
      <c r="JTK336" s="142"/>
      <c r="JTL336" s="142"/>
      <c r="JTM336" s="142"/>
      <c r="JTN336" s="142"/>
      <c r="JTO336" s="142"/>
      <c r="JTP336" s="142"/>
      <c r="JTQ336" s="142"/>
      <c r="JTR336" s="142"/>
      <c r="JTS336" s="142"/>
      <c r="JTT336" s="142"/>
      <c r="JTU336" s="142"/>
      <c r="JTV336" s="142"/>
      <c r="JTW336" s="142"/>
      <c r="JTX336" s="142"/>
      <c r="JTY336" s="142"/>
      <c r="JTZ336" s="142"/>
      <c r="JUA336" s="142"/>
      <c r="JUB336" s="142"/>
      <c r="JUC336" s="142"/>
      <c r="JUD336" s="142"/>
      <c r="JUE336" s="142"/>
      <c r="JUF336" s="142"/>
      <c r="JUG336" s="142"/>
      <c r="JUH336" s="142"/>
      <c r="JUI336" s="142"/>
      <c r="JUJ336" s="142"/>
      <c r="JUK336" s="142"/>
      <c r="JUL336" s="142"/>
      <c r="JUM336" s="142"/>
      <c r="JUN336" s="142"/>
      <c r="JUO336" s="142"/>
      <c r="JUP336" s="142"/>
      <c r="JUQ336" s="142"/>
      <c r="JUR336" s="142"/>
      <c r="JUS336" s="142"/>
      <c r="JUT336" s="142"/>
      <c r="JUU336" s="142"/>
      <c r="JUV336" s="142"/>
      <c r="JUW336" s="142"/>
      <c r="JUX336" s="142"/>
      <c r="JUY336" s="142"/>
      <c r="JUZ336" s="142"/>
      <c r="JVA336" s="142"/>
      <c r="JVB336" s="142"/>
      <c r="JVC336" s="142"/>
      <c r="JVD336" s="142"/>
      <c r="JVE336" s="142"/>
      <c r="JVF336" s="142"/>
      <c r="JVG336" s="142"/>
      <c r="JVH336" s="142"/>
      <c r="JVI336" s="142"/>
      <c r="JVJ336" s="142"/>
      <c r="JVK336" s="142"/>
      <c r="JVL336" s="142"/>
      <c r="JVM336" s="142"/>
      <c r="JVN336" s="142"/>
      <c r="JVO336" s="142"/>
      <c r="JVP336" s="142"/>
      <c r="JVQ336" s="142"/>
      <c r="JVR336" s="142"/>
      <c r="JVS336" s="142"/>
      <c r="JVT336" s="142"/>
      <c r="JVU336" s="142"/>
      <c r="JVV336" s="142"/>
      <c r="JVW336" s="142"/>
      <c r="JVX336" s="142"/>
      <c r="JVY336" s="142"/>
      <c r="JVZ336" s="142"/>
      <c r="JWA336" s="142"/>
      <c r="JWB336" s="142"/>
      <c r="JWC336" s="142"/>
      <c r="JWD336" s="142"/>
      <c r="JWE336" s="142"/>
      <c r="JWF336" s="142"/>
      <c r="JWG336" s="142"/>
      <c r="JWH336" s="142"/>
      <c r="JWI336" s="142"/>
      <c r="JWJ336" s="142"/>
      <c r="JWK336" s="142"/>
      <c r="JWL336" s="142"/>
      <c r="JWM336" s="142"/>
      <c r="JWN336" s="142"/>
      <c r="JWO336" s="142"/>
      <c r="JWP336" s="142"/>
      <c r="JWQ336" s="142"/>
      <c r="JWR336" s="142"/>
      <c r="JWS336" s="142"/>
      <c r="JWT336" s="142"/>
      <c r="JWU336" s="142"/>
      <c r="JWV336" s="142"/>
      <c r="JWW336" s="142"/>
      <c r="JWX336" s="142"/>
      <c r="JWY336" s="142"/>
      <c r="JWZ336" s="142"/>
      <c r="JXA336" s="142"/>
      <c r="JXB336" s="142"/>
      <c r="JXC336" s="142"/>
      <c r="JXD336" s="142"/>
      <c r="JXE336" s="142"/>
      <c r="JXF336" s="142"/>
      <c r="JXG336" s="142"/>
      <c r="JXH336" s="142"/>
      <c r="JXI336" s="142"/>
      <c r="JXJ336" s="142"/>
      <c r="JXK336" s="142"/>
      <c r="JXL336" s="142"/>
      <c r="JXM336" s="142"/>
      <c r="JXN336" s="142"/>
      <c r="JXO336" s="142"/>
      <c r="JXP336" s="142"/>
      <c r="JXQ336" s="142"/>
      <c r="JXR336" s="142"/>
      <c r="JXS336" s="142"/>
      <c r="JXT336" s="142"/>
      <c r="JXU336" s="142"/>
      <c r="JXV336" s="142"/>
      <c r="JXW336" s="142"/>
      <c r="JXX336" s="142"/>
      <c r="JXY336" s="142"/>
      <c r="JXZ336" s="142"/>
      <c r="JYA336" s="142"/>
      <c r="JYB336" s="142"/>
      <c r="JYC336" s="142"/>
      <c r="JYD336" s="142"/>
      <c r="JYE336" s="142"/>
      <c r="JYF336" s="142"/>
      <c r="JYG336" s="142"/>
      <c r="JYH336" s="142"/>
      <c r="JYI336" s="142"/>
      <c r="JYJ336" s="142"/>
      <c r="JYK336" s="142"/>
      <c r="JYL336" s="142"/>
      <c r="JYM336" s="142"/>
      <c r="JYN336" s="142"/>
      <c r="JYO336" s="142"/>
      <c r="JYP336" s="142"/>
      <c r="JYQ336" s="142"/>
      <c r="JYR336" s="142"/>
      <c r="JYS336" s="142"/>
      <c r="JYT336" s="142"/>
      <c r="JYU336" s="142"/>
      <c r="JYV336" s="142"/>
      <c r="JYW336" s="142"/>
      <c r="JYX336" s="142"/>
      <c r="JYY336" s="142"/>
      <c r="JYZ336" s="142"/>
      <c r="JZA336" s="142"/>
      <c r="JZB336" s="142"/>
      <c r="JZC336" s="142"/>
      <c r="JZD336" s="142"/>
      <c r="JZE336" s="142"/>
      <c r="JZF336" s="142"/>
      <c r="JZG336" s="142"/>
      <c r="JZH336" s="142"/>
      <c r="JZI336" s="142"/>
      <c r="JZJ336" s="142"/>
      <c r="JZK336" s="142"/>
      <c r="JZL336" s="142"/>
      <c r="JZM336" s="142"/>
      <c r="JZN336" s="142"/>
      <c r="JZO336" s="142"/>
      <c r="JZP336" s="142"/>
      <c r="JZQ336" s="142"/>
      <c r="JZR336" s="142"/>
      <c r="JZS336" s="142"/>
      <c r="JZT336" s="142"/>
      <c r="JZU336" s="142"/>
      <c r="JZV336" s="142"/>
      <c r="JZW336" s="142"/>
      <c r="JZX336" s="142"/>
      <c r="JZY336" s="142"/>
      <c r="JZZ336" s="142"/>
      <c r="KAA336" s="142"/>
      <c r="KAB336" s="142"/>
      <c r="KAC336" s="142"/>
      <c r="KAD336" s="142"/>
      <c r="KAE336" s="142"/>
      <c r="KAF336" s="142"/>
      <c r="KAG336" s="142"/>
      <c r="KAH336" s="142"/>
      <c r="KAI336" s="142"/>
      <c r="KAJ336" s="142"/>
      <c r="KAK336" s="142"/>
      <c r="KAL336" s="142"/>
      <c r="KAM336" s="142"/>
      <c r="KAN336" s="142"/>
      <c r="KAO336" s="142"/>
      <c r="KAP336" s="142"/>
      <c r="KAQ336" s="142"/>
      <c r="KAR336" s="142"/>
      <c r="KAS336" s="142"/>
      <c r="KAT336" s="142"/>
      <c r="KAU336" s="142"/>
      <c r="KAV336" s="142"/>
      <c r="KAW336" s="142"/>
      <c r="KAX336" s="142"/>
      <c r="KAY336" s="142"/>
      <c r="KAZ336" s="142"/>
      <c r="KBA336" s="142"/>
      <c r="KBB336" s="142"/>
      <c r="KBC336" s="142"/>
      <c r="KBD336" s="142"/>
      <c r="KBE336" s="142"/>
      <c r="KBF336" s="142"/>
      <c r="KBG336" s="142"/>
      <c r="KBH336" s="142"/>
      <c r="KBI336" s="142"/>
      <c r="KBJ336" s="142"/>
      <c r="KBK336" s="142"/>
      <c r="KBL336" s="142"/>
      <c r="KBM336" s="142"/>
      <c r="KBN336" s="142"/>
      <c r="KBO336" s="142"/>
      <c r="KBP336" s="142"/>
      <c r="KBQ336" s="142"/>
      <c r="KBR336" s="142"/>
      <c r="KBS336" s="142"/>
      <c r="KBT336" s="142"/>
      <c r="KBU336" s="142"/>
      <c r="KBV336" s="142"/>
      <c r="KBW336" s="142"/>
      <c r="KBX336" s="142"/>
      <c r="KBY336" s="142"/>
      <c r="KBZ336" s="142"/>
      <c r="KCA336" s="142"/>
      <c r="KCB336" s="142"/>
      <c r="KCC336" s="142"/>
      <c r="KCD336" s="142"/>
      <c r="KCE336" s="142"/>
      <c r="KCF336" s="142"/>
      <c r="KCG336" s="142"/>
      <c r="KCH336" s="142"/>
      <c r="KCI336" s="142"/>
      <c r="KCJ336" s="142"/>
      <c r="KCK336" s="142"/>
      <c r="KCL336" s="142"/>
      <c r="KCM336" s="142"/>
      <c r="KCN336" s="142"/>
      <c r="KCO336" s="142"/>
      <c r="KCP336" s="142"/>
      <c r="KCQ336" s="142"/>
      <c r="KCR336" s="142"/>
      <c r="KCS336" s="142"/>
      <c r="KCT336" s="142"/>
      <c r="KCU336" s="142"/>
      <c r="KCV336" s="142"/>
      <c r="KCW336" s="142"/>
      <c r="KCX336" s="142"/>
      <c r="KCY336" s="142"/>
      <c r="KCZ336" s="142"/>
      <c r="KDA336" s="142"/>
      <c r="KDB336" s="142"/>
      <c r="KDC336" s="142"/>
      <c r="KDD336" s="142"/>
      <c r="KDE336" s="142"/>
      <c r="KDF336" s="142"/>
      <c r="KDG336" s="142"/>
      <c r="KDH336" s="142"/>
      <c r="KDI336" s="142"/>
      <c r="KDJ336" s="142"/>
      <c r="KDK336" s="142"/>
      <c r="KDL336" s="142"/>
      <c r="KDM336" s="142"/>
      <c r="KDN336" s="142"/>
      <c r="KDO336" s="142"/>
      <c r="KDP336" s="142"/>
      <c r="KDQ336" s="142"/>
      <c r="KDR336" s="142"/>
      <c r="KDS336" s="142"/>
      <c r="KDT336" s="142"/>
      <c r="KDU336" s="142"/>
      <c r="KDV336" s="142"/>
      <c r="KDW336" s="142"/>
      <c r="KDX336" s="142"/>
      <c r="KDY336" s="142"/>
      <c r="KDZ336" s="142"/>
      <c r="KEA336" s="142"/>
      <c r="KEB336" s="142"/>
      <c r="KEC336" s="142"/>
      <c r="KED336" s="142"/>
      <c r="KEE336" s="142"/>
      <c r="KEF336" s="142"/>
      <c r="KEG336" s="142"/>
      <c r="KEH336" s="142"/>
      <c r="KEI336" s="142"/>
      <c r="KEJ336" s="142"/>
      <c r="KEK336" s="142"/>
      <c r="KEL336" s="142"/>
      <c r="KEM336" s="142"/>
      <c r="KEN336" s="142"/>
      <c r="KEO336" s="142"/>
      <c r="KEP336" s="142"/>
      <c r="KEQ336" s="142"/>
      <c r="KER336" s="142"/>
      <c r="KES336" s="142"/>
      <c r="KET336" s="142"/>
      <c r="KEU336" s="142"/>
      <c r="KEV336" s="142"/>
      <c r="KEW336" s="142"/>
      <c r="KEX336" s="142"/>
      <c r="KEY336" s="142"/>
      <c r="KEZ336" s="142"/>
      <c r="KFA336" s="142"/>
      <c r="KFB336" s="142"/>
      <c r="KFC336" s="142"/>
      <c r="KFD336" s="142"/>
      <c r="KFE336" s="142"/>
      <c r="KFF336" s="142"/>
      <c r="KFG336" s="142"/>
      <c r="KFH336" s="142"/>
      <c r="KFI336" s="142"/>
      <c r="KFJ336" s="142"/>
      <c r="KFK336" s="142"/>
      <c r="KFL336" s="142"/>
      <c r="KFM336" s="142"/>
      <c r="KFN336" s="142"/>
      <c r="KFO336" s="142"/>
      <c r="KFP336" s="142"/>
      <c r="KFQ336" s="142"/>
      <c r="KFR336" s="142"/>
      <c r="KFS336" s="142"/>
      <c r="KFT336" s="142"/>
      <c r="KFU336" s="142"/>
      <c r="KFV336" s="142"/>
      <c r="KFW336" s="142"/>
      <c r="KFX336" s="142"/>
      <c r="KFY336" s="142"/>
      <c r="KFZ336" s="142"/>
      <c r="KGA336" s="142"/>
      <c r="KGB336" s="142"/>
      <c r="KGC336" s="142"/>
      <c r="KGD336" s="142"/>
      <c r="KGE336" s="142"/>
      <c r="KGF336" s="142"/>
      <c r="KGG336" s="142"/>
      <c r="KGH336" s="142"/>
      <c r="KGI336" s="142"/>
      <c r="KGJ336" s="142"/>
      <c r="KGK336" s="142"/>
      <c r="KGL336" s="142"/>
      <c r="KGM336" s="142"/>
      <c r="KGN336" s="142"/>
      <c r="KGO336" s="142"/>
      <c r="KGP336" s="142"/>
      <c r="KGQ336" s="142"/>
      <c r="KGR336" s="142"/>
      <c r="KGS336" s="142"/>
      <c r="KGT336" s="142"/>
      <c r="KGU336" s="142"/>
      <c r="KGV336" s="142"/>
      <c r="KGW336" s="142"/>
      <c r="KGX336" s="142"/>
      <c r="KGY336" s="142"/>
      <c r="KGZ336" s="142"/>
      <c r="KHA336" s="142"/>
      <c r="KHB336" s="142"/>
      <c r="KHC336" s="142"/>
      <c r="KHD336" s="142"/>
      <c r="KHE336" s="142"/>
      <c r="KHF336" s="142"/>
      <c r="KHG336" s="142"/>
      <c r="KHH336" s="142"/>
      <c r="KHI336" s="142"/>
      <c r="KHJ336" s="142"/>
      <c r="KHK336" s="142"/>
      <c r="KHL336" s="142"/>
      <c r="KHM336" s="142"/>
      <c r="KHN336" s="142"/>
      <c r="KHO336" s="142"/>
      <c r="KHP336" s="142"/>
      <c r="KHQ336" s="142"/>
      <c r="KHR336" s="142"/>
      <c r="KHS336" s="142"/>
      <c r="KHT336" s="142"/>
      <c r="KHU336" s="142"/>
      <c r="KHV336" s="142"/>
      <c r="KHW336" s="142"/>
      <c r="KHX336" s="142"/>
      <c r="KHY336" s="142"/>
      <c r="KHZ336" s="142"/>
      <c r="KIA336" s="142"/>
      <c r="KIB336" s="142"/>
      <c r="KIC336" s="142"/>
      <c r="KID336" s="142"/>
      <c r="KIE336" s="142"/>
      <c r="KIF336" s="142"/>
      <c r="KIG336" s="142"/>
      <c r="KIH336" s="142"/>
      <c r="KII336" s="142"/>
      <c r="KIJ336" s="142"/>
      <c r="KIK336" s="142"/>
      <c r="KIL336" s="142"/>
      <c r="KIM336" s="142"/>
      <c r="KIN336" s="142"/>
      <c r="KIO336" s="142"/>
      <c r="KIP336" s="142"/>
      <c r="KIQ336" s="142"/>
      <c r="KIR336" s="142"/>
      <c r="KIS336" s="142"/>
      <c r="KIT336" s="142"/>
      <c r="KIU336" s="142"/>
      <c r="KIV336" s="142"/>
      <c r="KIW336" s="142"/>
      <c r="KIX336" s="142"/>
      <c r="KIY336" s="142"/>
      <c r="KIZ336" s="142"/>
      <c r="KJA336" s="142"/>
      <c r="KJB336" s="142"/>
      <c r="KJC336" s="142"/>
      <c r="KJD336" s="142"/>
      <c r="KJE336" s="142"/>
      <c r="KJF336" s="142"/>
      <c r="KJG336" s="142"/>
      <c r="KJH336" s="142"/>
      <c r="KJI336" s="142"/>
      <c r="KJJ336" s="142"/>
      <c r="KJK336" s="142"/>
      <c r="KJL336" s="142"/>
      <c r="KJM336" s="142"/>
      <c r="KJN336" s="142"/>
      <c r="KJO336" s="142"/>
      <c r="KJP336" s="142"/>
      <c r="KJQ336" s="142"/>
      <c r="KJR336" s="142"/>
      <c r="KJS336" s="142"/>
      <c r="KJT336" s="142"/>
      <c r="KJU336" s="142"/>
      <c r="KJV336" s="142"/>
      <c r="KJW336" s="142"/>
      <c r="KJX336" s="142"/>
      <c r="KJY336" s="142"/>
      <c r="KJZ336" s="142"/>
      <c r="KKA336" s="142"/>
      <c r="KKB336" s="142"/>
      <c r="KKC336" s="142"/>
      <c r="KKD336" s="142"/>
      <c r="KKE336" s="142"/>
      <c r="KKF336" s="142"/>
      <c r="KKG336" s="142"/>
      <c r="KKH336" s="142"/>
      <c r="KKI336" s="142"/>
      <c r="KKJ336" s="142"/>
      <c r="KKK336" s="142"/>
      <c r="KKL336" s="142"/>
      <c r="KKM336" s="142"/>
      <c r="KKN336" s="142"/>
      <c r="KKO336" s="142"/>
      <c r="KKP336" s="142"/>
      <c r="KKQ336" s="142"/>
      <c r="KKR336" s="142"/>
      <c r="KKS336" s="142"/>
      <c r="KKT336" s="142"/>
      <c r="KKU336" s="142"/>
      <c r="KKV336" s="142"/>
      <c r="KKW336" s="142"/>
      <c r="KKX336" s="142"/>
      <c r="KKY336" s="142"/>
      <c r="KKZ336" s="142"/>
      <c r="KLA336" s="142"/>
      <c r="KLB336" s="142"/>
      <c r="KLC336" s="142"/>
      <c r="KLD336" s="142"/>
      <c r="KLE336" s="142"/>
      <c r="KLF336" s="142"/>
      <c r="KLG336" s="142"/>
      <c r="KLH336" s="142"/>
      <c r="KLI336" s="142"/>
      <c r="KLJ336" s="142"/>
      <c r="KLK336" s="142"/>
      <c r="KLL336" s="142"/>
      <c r="KLM336" s="142"/>
      <c r="KLN336" s="142"/>
      <c r="KLO336" s="142"/>
      <c r="KLP336" s="142"/>
      <c r="KLQ336" s="142"/>
      <c r="KLR336" s="142"/>
      <c r="KLS336" s="142"/>
      <c r="KLT336" s="142"/>
      <c r="KLU336" s="142"/>
      <c r="KLV336" s="142"/>
      <c r="KLW336" s="142"/>
      <c r="KLX336" s="142"/>
      <c r="KLY336" s="142"/>
      <c r="KLZ336" s="142"/>
      <c r="KMA336" s="142"/>
      <c r="KMB336" s="142"/>
      <c r="KMC336" s="142"/>
      <c r="KMD336" s="142"/>
      <c r="KME336" s="142"/>
      <c r="KMF336" s="142"/>
      <c r="KMG336" s="142"/>
      <c r="KMH336" s="142"/>
      <c r="KMI336" s="142"/>
      <c r="KMJ336" s="142"/>
      <c r="KMK336" s="142"/>
      <c r="KML336" s="142"/>
      <c r="KMM336" s="142"/>
      <c r="KMN336" s="142"/>
      <c r="KMO336" s="142"/>
      <c r="KMP336" s="142"/>
      <c r="KMQ336" s="142"/>
      <c r="KMR336" s="142"/>
      <c r="KMS336" s="142"/>
      <c r="KMT336" s="142"/>
      <c r="KMU336" s="142"/>
      <c r="KMV336" s="142"/>
      <c r="KMW336" s="142"/>
      <c r="KMX336" s="142"/>
      <c r="KMY336" s="142"/>
      <c r="KMZ336" s="142"/>
      <c r="KNA336" s="142"/>
      <c r="KNB336" s="142"/>
      <c r="KNC336" s="142"/>
      <c r="KND336" s="142"/>
      <c r="KNE336" s="142"/>
      <c r="KNF336" s="142"/>
      <c r="KNG336" s="142"/>
      <c r="KNH336" s="142"/>
      <c r="KNI336" s="142"/>
      <c r="KNJ336" s="142"/>
      <c r="KNK336" s="142"/>
      <c r="KNL336" s="142"/>
      <c r="KNM336" s="142"/>
      <c r="KNN336" s="142"/>
      <c r="KNO336" s="142"/>
      <c r="KNP336" s="142"/>
      <c r="KNQ336" s="142"/>
      <c r="KNR336" s="142"/>
      <c r="KNS336" s="142"/>
      <c r="KNT336" s="142"/>
      <c r="KNU336" s="142"/>
      <c r="KNV336" s="142"/>
      <c r="KNW336" s="142"/>
      <c r="KNX336" s="142"/>
      <c r="KNY336" s="142"/>
      <c r="KNZ336" s="142"/>
      <c r="KOA336" s="142"/>
      <c r="KOB336" s="142"/>
      <c r="KOC336" s="142"/>
      <c r="KOD336" s="142"/>
      <c r="KOE336" s="142"/>
      <c r="KOF336" s="142"/>
      <c r="KOG336" s="142"/>
      <c r="KOH336" s="142"/>
      <c r="KOI336" s="142"/>
      <c r="KOJ336" s="142"/>
      <c r="KOK336" s="142"/>
      <c r="KOL336" s="142"/>
      <c r="KOM336" s="142"/>
      <c r="KON336" s="142"/>
      <c r="KOO336" s="142"/>
      <c r="KOP336" s="142"/>
      <c r="KOQ336" s="142"/>
      <c r="KOR336" s="142"/>
      <c r="KOS336" s="142"/>
      <c r="KOT336" s="142"/>
      <c r="KOU336" s="142"/>
      <c r="KOV336" s="142"/>
      <c r="KOW336" s="142"/>
      <c r="KOX336" s="142"/>
      <c r="KOY336" s="142"/>
      <c r="KOZ336" s="142"/>
      <c r="KPA336" s="142"/>
      <c r="KPB336" s="142"/>
      <c r="KPC336" s="142"/>
      <c r="KPD336" s="142"/>
      <c r="KPE336" s="142"/>
      <c r="KPF336" s="142"/>
      <c r="KPG336" s="142"/>
      <c r="KPH336" s="142"/>
      <c r="KPI336" s="142"/>
      <c r="KPJ336" s="142"/>
      <c r="KPK336" s="142"/>
      <c r="KPL336" s="142"/>
      <c r="KPM336" s="142"/>
      <c r="KPN336" s="142"/>
      <c r="KPO336" s="142"/>
      <c r="KPP336" s="142"/>
      <c r="KPQ336" s="142"/>
      <c r="KPR336" s="142"/>
      <c r="KPS336" s="142"/>
      <c r="KPT336" s="142"/>
      <c r="KPU336" s="142"/>
      <c r="KPV336" s="142"/>
      <c r="KPW336" s="142"/>
      <c r="KPX336" s="142"/>
      <c r="KPY336" s="142"/>
      <c r="KPZ336" s="142"/>
      <c r="KQA336" s="142"/>
      <c r="KQB336" s="142"/>
      <c r="KQC336" s="142"/>
      <c r="KQD336" s="142"/>
      <c r="KQE336" s="142"/>
      <c r="KQF336" s="142"/>
      <c r="KQG336" s="142"/>
      <c r="KQH336" s="142"/>
      <c r="KQI336" s="142"/>
      <c r="KQJ336" s="142"/>
      <c r="KQK336" s="142"/>
      <c r="KQL336" s="142"/>
      <c r="KQM336" s="142"/>
      <c r="KQN336" s="142"/>
      <c r="KQO336" s="142"/>
      <c r="KQP336" s="142"/>
      <c r="KQQ336" s="142"/>
      <c r="KQR336" s="142"/>
      <c r="KQS336" s="142"/>
      <c r="KQT336" s="142"/>
      <c r="KQU336" s="142"/>
      <c r="KQV336" s="142"/>
      <c r="KQW336" s="142"/>
      <c r="KQX336" s="142"/>
      <c r="KQY336" s="142"/>
      <c r="KQZ336" s="142"/>
      <c r="KRA336" s="142"/>
      <c r="KRB336" s="142"/>
      <c r="KRC336" s="142"/>
      <c r="KRD336" s="142"/>
      <c r="KRE336" s="142"/>
      <c r="KRF336" s="142"/>
      <c r="KRG336" s="142"/>
      <c r="KRH336" s="142"/>
      <c r="KRI336" s="142"/>
      <c r="KRJ336" s="142"/>
      <c r="KRK336" s="142"/>
      <c r="KRL336" s="142"/>
      <c r="KRM336" s="142"/>
      <c r="KRN336" s="142"/>
      <c r="KRO336" s="142"/>
      <c r="KRP336" s="142"/>
      <c r="KRQ336" s="142"/>
      <c r="KRR336" s="142"/>
      <c r="KRS336" s="142"/>
      <c r="KRT336" s="142"/>
      <c r="KRU336" s="142"/>
      <c r="KRV336" s="142"/>
      <c r="KRW336" s="142"/>
      <c r="KRX336" s="142"/>
      <c r="KRY336" s="142"/>
      <c r="KRZ336" s="142"/>
      <c r="KSA336" s="142"/>
      <c r="KSB336" s="142"/>
      <c r="KSC336" s="142"/>
      <c r="KSD336" s="142"/>
      <c r="KSE336" s="142"/>
      <c r="KSF336" s="142"/>
      <c r="KSG336" s="142"/>
      <c r="KSH336" s="142"/>
      <c r="KSI336" s="142"/>
      <c r="KSJ336" s="142"/>
      <c r="KSK336" s="142"/>
      <c r="KSL336" s="142"/>
      <c r="KSM336" s="142"/>
      <c r="KSN336" s="142"/>
      <c r="KSO336" s="142"/>
      <c r="KSP336" s="142"/>
      <c r="KSQ336" s="142"/>
      <c r="KSR336" s="142"/>
      <c r="KSS336" s="142"/>
      <c r="KST336" s="142"/>
      <c r="KSU336" s="142"/>
      <c r="KSV336" s="142"/>
      <c r="KSW336" s="142"/>
      <c r="KSX336" s="142"/>
      <c r="KSY336" s="142"/>
      <c r="KSZ336" s="142"/>
      <c r="KTA336" s="142"/>
      <c r="KTB336" s="142"/>
      <c r="KTC336" s="142"/>
      <c r="KTD336" s="142"/>
      <c r="KTE336" s="142"/>
      <c r="KTF336" s="142"/>
      <c r="KTG336" s="142"/>
      <c r="KTH336" s="142"/>
      <c r="KTI336" s="142"/>
      <c r="KTJ336" s="142"/>
      <c r="KTK336" s="142"/>
      <c r="KTL336" s="142"/>
      <c r="KTM336" s="142"/>
      <c r="KTN336" s="142"/>
      <c r="KTO336" s="142"/>
      <c r="KTP336" s="142"/>
      <c r="KTQ336" s="142"/>
      <c r="KTR336" s="142"/>
      <c r="KTS336" s="142"/>
      <c r="KTT336" s="142"/>
      <c r="KTU336" s="142"/>
      <c r="KTV336" s="142"/>
      <c r="KTW336" s="142"/>
      <c r="KTX336" s="142"/>
      <c r="KTY336" s="142"/>
      <c r="KTZ336" s="142"/>
      <c r="KUA336" s="142"/>
      <c r="KUB336" s="142"/>
      <c r="KUC336" s="142"/>
      <c r="KUD336" s="142"/>
      <c r="KUE336" s="142"/>
      <c r="KUF336" s="142"/>
      <c r="KUG336" s="142"/>
      <c r="KUH336" s="142"/>
      <c r="KUI336" s="142"/>
      <c r="KUJ336" s="142"/>
      <c r="KUK336" s="142"/>
      <c r="KUL336" s="142"/>
      <c r="KUM336" s="142"/>
      <c r="KUN336" s="142"/>
      <c r="KUO336" s="142"/>
      <c r="KUP336" s="142"/>
      <c r="KUQ336" s="142"/>
      <c r="KUR336" s="142"/>
      <c r="KUS336" s="142"/>
      <c r="KUT336" s="142"/>
      <c r="KUU336" s="142"/>
      <c r="KUV336" s="142"/>
      <c r="KUW336" s="142"/>
      <c r="KUX336" s="142"/>
      <c r="KUY336" s="142"/>
      <c r="KUZ336" s="142"/>
      <c r="KVA336" s="142"/>
      <c r="KVB336" s="142"/>
      <c r="KVC336" s="142"/>
      <c r="KVD336" s="142"/>
      <c r="KVE336" s="142"/>
      <c r="KVF336" s="142"/>
      <c r="KVG336" s="142"/>
      <c r="KVH336" s="142"/>
      <c r="KVI336" s="142"/>
      <c r="KVJ336" s="142"/>
      <c r="KVK336" s="142"/>
      <c r="KVL336" s="142"/>
      <c r="KVM336" s="142"/>
      <c r="KVN336" s="142"/>
      <c r="KVO336" s="142"/>
      <c r="KVP336" s="142"/>
      <c r="KVQ336" s="142"/>
      <c r="KVR336" s="142"/>
      <c r="KVS336" s="142"/>
      <c r="KVT336" s="142"/>
      <c r="KVU336" s="142"/>
      <c r="KVV336" s="142"/>
      <c r="KVW336" s="142"/>
      <c r="KVX336" s="142"/>
      <c r="KVY336" s="142"/>
      <c r="KVZ336" s="142"/>
      <c r="KWA336" s="142"/>
      <c r="KWB336" s="142"/>
      <c r="KWC336" s="142"/>
      <c r="KWD336" s="142"/>
      <c r="KWE336" s="142"/>
      <c r="KWF336" s="142"/>
      <c r="KWG336" s="142"/>
      <c r="KWH336" s="142"/>
      <c r="KWI336" s="142"/>
      <c r="KWJ336" s="142"/>
      <c r="KWK336" s="142"/>
      <c r="KWL336" s="142"/>
      <c r="KWM336" s="142"/>
      <c r="KWN336" s="142"/>
      <c r="KWO336" s="142"/>
      <c r="KWP336" s="142"/>
      <c r="KWQ336" s="142"/>
      <c r="KWR336" s="142"/>
      <c r="KWS336" s="142"/>
      <c r="KWT336" s="142"/>
      <c r="KWU336" s="142"/>
      <c r="KWV336" s="142"/>
      <c r="KWW336" s="142"/>
      <c r="KWX336" s="142"/>
      <c r="KWY336" s="142"/>
      <c r="KWZ336" s="142"/>
      <c r="KXA336" s="142"/>
      <c r="KXB336" s="142"/>
      <c r="KXC336" s="142"/>
      <c r="KXD336" s="142"/>
      <c r="KXE336" s="142"/>
      <c r="KXF336" s="142"/>
      <c r="KXG336" s="142"/>
      <c r="KXH336" s="142"/>
      <c r="KXI336" s="142"/>
      <c r="KXJ336" s="142"/>
      <c r="KXK336" s="142"/>
      <c r="KXL336" s="142"/>
      <c r="KXM336" s="142"/>
      <c r="KXN336" s="142"/>
      <c r="KXO336" s="142"/>
      <c r="KXP336" s="142"/>
      <c r="KXQ336" s="142"/>
      <c r="KXR336" s="142"/>
      <c r="KXS336" s="142"/>
      <c r="KXT336" s="142"/>
      <c r="KXU336" s="142"/>
      <c r="KXV336" s="142"/>
      <c r="KXW336" s="142"/>
      <c r="KXX336" s="142"/>
      <c r="KXY336" s="142"/>
      <c r="KXZ336" s="142"/>
      <c r="KYA336" s="142"/>
      <c r="KYB336" s="142"/>
      <c r="KYC336" s="142"/>
      <c r="KYD336" s="142"/>
      <c r="KYE336" s="142"/>
      <c r="KYF336" s="142"/>
      <c r="KYG336" s="142"/>
      <c r="KYH336" s="142"/>
      <c r="KYI336" s="142"/>
      <c r="KYJ336" s="142"/>
      <c r="KYK336" s="142"/>
      <c r="KYL336" s="142"/>
      <c r="KYM336" s="142"/>
      <c r="KYN336" s="142"/>
      <c r="KYO336" s="142"/>
      <c r="KYP336" s="142"/>
      <c r="KYQ336" s="142"/>
      <c r="KYR336" s="142"/>
      <c r="KYS336" s="142"/>
      <c r="KYT336" s="142"/>
      <c r="KYU336" s="142"/>
      <c r="KYV336" s="142"/>
      <c r="KYW336" s="142"/>
      <c r="KYX336" s="142"/>
      <c r="KYY336" s="142"/>
      <c r="KYZ336" s="142"/>
      <c r="KZA336" s="142"/>
      <c r="KZB336" s="142"/>
      <c r="KZC336" s="142"/>
      <c r="KZD336" s="142"/>
      <c r="KZE336" s="142"/>
      <c r="KZF336" s="142"/>
      <c r="KZG336" s="142"/>
      <c r="KZH336" s="142"/>
      <c r="KZI336" s="142"/>
      <c r="KZJ336" s="142"/>
      <c r="KZK336" s="142"/>
      <c r="KZL336" s="142"/>
      <c r="KZM336" s="142"/>
      <c r="KZN336" s="142"/>
      <c r="KZO336" s="142"/>
      <c r="KZP336" s="142"/>
      <c r="KZQ336" s="142"/>
      <c r="KZR336" s="142"/>
      <c r="KZS336" s="142"/>
      <c r="KZT336" s="142"/>
      <c r="KZU336" s="142"/>
      <c r="KZV336" s="142"/>
      <c r="KZW336" s="142"/>
      <c r="KZX336" s="142"/>
      <c r="KZY336" s="142"/>
      <c r="KZZ336" s="142"/>
      <c r="LAA336" s="142"/>
      <c r="LAB336" s="142"/>
      <c r="LAC336" s="142"/>
      <c r="LAD336" s="142"/>
      <c r="LAE336" s="142"/>
      <c r="LAF336" s="142"/>
      <c r="LAG336" s="142"/>
      <c r="LAH336" s="142"/>
      <c r="LAI336" s="142"/>
      <c r="LAJ336" s="142"/>
      <c r="LAK336" s="142"/>
      <c r="LAL336" s="142"/>
      <c r="LAM336" s="142"/>
      <c r="LAN336" s="142"/>
      <c r="LAO336" s="142"/>
      <c r="LAP336" s="142"/>
      <c r="LAQ336" s="142"/>
      <c r="LAR336" s="142"/>
      <c r="LAS336" s="142"/>
      <c r="LAT336" s="142"/>
      <c r="LAU336" s="142"/>
      <c r="LAV336" s="142"/>
      <c r="LAW336" s="142"/>
      <c r="LAX336" s="142"/>
      <c r="LAY336" s="142"/>
      <c r="LAZ336" s="142"/>
      <c r="LBA336" s="142"/>
      <c r="LBB336" s="142"/>
      <c r="LBC336" s="142"/>
      <c r="LBD336" s="142"/>
      <c r="LBE336" s="142"/>
      <c r="LBF336" s="142"/>
      <c r="LBG336" s="142"/>
      <c r="LBH336" s="142"/>
      <c r="LBI336" s="142"/>
      <c r="LBJ336" s="142"/>
      <c r="LBK336" s="142"/>
      <c r="LBL336" s="142"/>
      <c r="LBM336" s="142"/>
      <c r="LBN336" s="142"/>
      <c r="LBO336" s="142"/>
      <c r="LBP336" s="142"/>
      <c r="LBQ336" s="142"/>
      <c r="LBR336" s="142"/>
      <c r="LBS336" s="142"/>
      <c r="LBT336" s="142"/>
      <c r="LBU336" s="142"/>
      <c r="LBV336" s="142"/>
      <c r="LBW336" s="142"/>
      <c r="LBX336" s="142"/>
      <c r="LBY336" s="142"/>
      <c r="LBZ336" s="142"/>
      <c r="LCA336" s="142"/>
      <c r="LCB336" s="142"/>
      <c r="LCC336" s="142"/>
      <c r="LCD336" s="142"/>
      <c r="LCE336" s="142"/>
      <c r="LCF336" s="142"/>
      <c r="LCG336" s="142"/>
      <c r="LCH336" s="142"/>
      <c r="LCI336" s="142"/>
      <c r="LCJ336" s="142"/>
      <c r="LCK336" s="142"/>
      <c r="LCL336" s="142"/>
      <c r="LCM336" s="142"/>
      <c r="LCN336" s="142"/>
      <c r="LCO336" s="142"/>
      <c r="LCP336" s="142"/>
      <c r="LCQ336" s="142"/>
      <c r="LCR336" s="142"/>
      <c r="LCS336" s="142"/>
      <c r="LCT336" s="142"/>
      <c r="LCU336" s="142"/>
      <c r="LCV336" s="142"/>
      <c r="LCW336" s="142"/>
      <c r="LCX336" s="142"/>
      <c r="LCY336" s="142"/>
      <c r="LCZ336" s="142"/>
      <c r="LDA336" s="142"/>
      <c r="LDB336" s="142"/>
      <c r="LDC336" s="142"/>
      <c r="LDD336" s="142"/>
      <c r="LDE336" s="142"/>
      <c r="LDF336" s="142"/>
      <c r="LDG336" s="142"/>
      <c r="LDH336" s="142"/>
      <c r="LDI336" s="142"/>
      <c r="LDJ336" s="142"/>
      <c r="LDK336" s="142"/>
      <c r="LDL336" s="142"/>
      <c r="LDM336" s="142"/>
      <c r="LDN336" s="142"/>
      <c r="LDO336" s="142"/>
      <c r="LDP336" s="142"/>
      <c r="LDQ336" s="142"/>
      <c r="LDR336" s="142"/>
      <c r="LDS336" s="142"/>
      <c r="LDT336" s="142"/>
      <c r="LDU336" s="142"/>
      <c r="LDV336" s="142"/>
      <c r="LDW336" s="142"/>
      <c r="LDX336" s="142"/>
      <c r="LDY336" s="142"/>
      <c r="LDZ336" s="142"/>
      <c r="LEA336" s="142"/>
      <c r="LEB336" s="142"/>
      <c r="LEC336" s="142"/>
      <c r="LED336" s="142"/>
      <c r="LEE336" s="142"/>
      <c r="LEF336" s="142"/>
      <c r="LEG336" s="142"/>
      <c r="LEH336" s="142"/>
      <c r="LEI336" s="142"/>
      <c r="LEJ336" s="142"/>
      <c r="LEK336" s="142"/>
      <c r="LEL336" s="142"/>
      <c r="LEM336" s="142"/>
      <c r="LEN336" s="142"/>
      <c r="LEO336" s="142"/>
      <c r="LEP336" s="142"/>
      <c r="LEQ336" s="142"/>
      <c r="LER336" s="142"/>
      <c r="LES336" s="142"/>
      <c r="LET336" s="142"/>
      <c r="LEU336" s="142"/>
      <c r="LEV336" s="142"/>
      <c r="LEW336" s="142"/>
      <c r="LEX336" s="142"/>
      <c r="LEY336" s="142"/>
      <c r="LEZ336" s="142"/>
      <c r="LFA336" s="142"/>
      <c r="LFB336" s="142"/>
      <c r="LFC336" s="142"/>
      <c r="LFD336" s="142"/>
      <c r="LFE336" s="142"/>
      <c r="LFF336" s="142"/>
      <c r="LFG336" s="142"/>
      <c r="LFH336" s="142"/>
      <c r="LFI336" s="142"/>
      <c r="LFJ336" s="142"/>
      <c r="LFK336" s="142"/>
      <c r="LFL336" s="142"/>
      <c r="LFM336" s="142"/>
      <c r="LFN336" s="142"/>
      <c r="LFO336" s="142"/>
      <c r="LFP336" s="142"/>
      <c r="LFQ336" s="142"/>
      <c r="LFR336" s="142"/>
      <c r="LFS336" s="142"/>
      <c r="LFT336" s="142"/>
      <c r="LFU336" s="142"/>
      <c r="LFV336" s="142"/>
      <c r="LFW336" s="142"/>
      <c r="LFX336" s="142"/>
      <c r="LFY336" s="142"/>
      <c r="LFZ336" s="142"/>
      <c r="LGA336" s="142"/>
      <c r="LGB336" s="142"/>
      <c r="LGC336" s="142"/>
      <c r="LGD336" s="142"/>
      <c r="LGE336" s="142"/>
      <c r="LGF336" s="142"/>
      <c r="LGG336" s="142"/>
      <c r="LGH336" s="142"/>
      <c r="LGI336" s="142"/>
      <c r="LGJ336" s="142"/>
      <c r="LGK336" s="142"/>
      <c r="LGL336" s="142"/>
      <c r="LGM336" s="142"/>
      <c r="LGN336" s="142"/>
      <c r="LGO336" s="142"/>
      <c r="LGP336" s="142"/>
      <c r="LGQ336" s="142"/>
      <c r="LGR336" s="142"/>
      <c r="LGS336" s="142"/>
      <c r="LGT336" s="142"/>
      <c r="LGU336" s="142"/>
      <c r="LGV336" s="142"/>
      <c r="LGW336" s="142"/>
      <c r="LGX336" s="142"/>
      <c r="LGY336" s="142"/>
      <c r="LGZ336" s="142"/>
      <c r="LHA336" s="142"/>
      <c r="LHB336" s="142"/>
      <c r="LHC336" s="142"/>
      <c r="LHD336" s="142"/>
      <c r="LHE336" s="142"/>
      <c r="LHF336" s="142"/>
      <c r="LHG336" s="142"/>
      <c r="LHH336" s="142"/>
      <c r="LHI336" s="142"/>
      <c r="LHJ336" s="142"/>
      <c r="LHK336" s="142"/>
      <c r="LHL336" s="142"/>
      <c r="LHM336" s="142"/>
      <c r="LHN336" s="142"/>
      <c r="LHO336" s="142"/>
      <c r="LHP336" s="142"/>
      <c r="LHQ336" s="142"/>
      <c r="LHR336" s="142"/>
      <c r="LHS336" s="142"/>
      <c r="LHT336" s="142"/>
      <c r="LHU336" s="142"/>
      <c r="LHV336" s="142"/>
      <c r="LHW336" s="142"/>
      <c r="LHX336" s="142"/>
      <c r="LHY336" s="142"/>
      <c r="LHZ336" s="142"/>
      <c r="LIA336" s="142"/>
      <c r="LIB336" s="142"/>
      <c r="LIC336" s="142"/>
      <c r="LID336" s="142"/>
      <c r="LIE336" s="142"/>
      <c r="LIF336" s="142"/>
      <c r="LIG336" s="142"/>
      <c r="LIH336" s="142"/>
      <c r="LII336" s="142"/>
      <c r="LIJ336" s="142"/>
      <c r="LIK336" s="142"/>
      <c r="LIL336" s="142"/>
      <c r="LIM336" s="142"/>
      <c r="LIN336" s="142"/>
      <c r="LIO336" s="142"/>
      <c r="LIP336" s="142"/>
      <c r="LIQ336" s="142"/>
      <c r="LIR336" s="142"/>
      <c r="LIS336" s="142"/>
      <c r="LIT336" s="142"/>
      <c r="LIU336" s="142"/>
      <c r="LIV336" s="142"/>
      <c r="LIW336" s="142"/>
      <c r="LIX336" s="142"/>
      <c r="LIY336" s="142"/>
      <c r="LIZ336" s="142"/>
      <c r="LJA336" s="142"/>
      <c r="LJB336" s="142"/>
      <c r="LJC336" s="142"/>
      <c r="LJD336" s="142"/>
      <c r="LJE336" s="142"/>
      <c r="LJF336" s="142"/>
      <c r="LJG336" s="142"/>
      <c r="LJH336" s="142"/>
      <c r="LJI336" s="142"/>
      <c r="LJJ336" s="142"/>
      <c r="LJK336" s="142"/>
      <c r="LJL336" s="142"/>
      <c r="LJM336" s="142"/>
      <c r="LJN336" s="142"/>
      <c r="LJO336" s="142"/>
      <c r="LJP336" s="142"/>
      <c r="LJQ336" s="142"/>
      <c r="LJR336" s="142"/>
      <c r="LJS336" s="142"/>
      <c r="LJT336" s="142"/>
      <c r="LJU336" s="142"/>
      <c r="LJV336" s="142"/>
      <c r="LJW336" s="142"/>
      <c r="LJX336" s="142"/>
      <c r="LJY336" s="142"/>
      <c r="LJZ336" s="142"/>
      <c r="LKA336" s="142"/>
      <c r="LKB336" s="142"/>
      <c r="LKC336" s="142"/>
      <c r="LKD336" s="142"/>
      <c r="LKE336" s="142"/>
      <c r="LKF336" s="142"/>
      <c r="LKG336" s="142"/>
      <c r="LKH336" s="142"/>
      <c r="LKI336" s="142"/>
      <c r="LKJ336" s="142"/>
      <c r="LKK336" s="142"/>
      <c r="LKL336" s="142"/>
      <c r="LKM336" s="142"/>
      <c r="LKN336" s="142"/>
      <c r="LKO336" s="142"/>
      <c r="LKP336" s="142"/>
      <c r="LKQ336" s="142"/>
      <c r="LKR336" s="142"/>
      <c r="LKS336" s="142"/>
      <c r="LKT336" s="142"/>
      <c r="LKU336" s="142"/>
      <c r="LKV336" s="142"/>
      <c r="LKW336" s="142"/>
      <c r="LKX336" s="142"/>
      <c r="LKY336" s="142"/>
      <c r="LKZ336" s="142"/>
      <c r="LLA336" s="142"/>
      <c r="LLB336" s="142"/>
      <c r="LLC336" s="142"/>
      <c r="LLD336" s="142"/>
      <c r="LLE336" s="142"/>
      <c r="LLF336" s="142"/>
      <c r="LLG336" s="142"/>
      <c r="LLH336" s="142"/>
      <c r="LLI336" s="142"/>
      <c r="LLJ336" s="142"/>
      <c r="LLK336" s="142"/>
      <c r="LLL336" s="142"/>
      <c r="LLM336" s="142"/>
      <c r="LLN336" s="142"/>
      <c r="LLO336" s="142"/>
      <c r="LLP336" s="142"/>
      <c r="LLQ336" s="142"/>
      <c r="LLR336" s="142"/>
      <c r="LLS336" s="142"/>
      <c r="LLT336" s="142"/>
      <c r="LLU336" s="142"/>
      <c r="LLV336" s="142"/>
      <c r="LLW336" s="142"/>
      <c r="LLX336" s="142"/>
      <c r="LLY336" s="142"/>
      <c r="LLZ336" s="142"/>
      <c r="LMA336" s="142"/>
      <c r="LMB336" s="142"/>
      <c r="LMC336" s="142"/>
      <c r="LMD336" s="142"/>
      <c r="LME336" s="142"/>
      <c r="LMF336" s="142"/>
      <c r="LMG336" s="142"/>
      <c r="LMH336" s="142"/>
      <c r="LMI336" s="142"/>
      <c r="LMJ336" s="142"/>
      <c r="LMK336" s="142"/>
      <c r="LML336" s="142"/>
      <c r="LMM336" s="142"/>
      <c r="LMN336" s="142"/>
      <c r="LMO336" s="142"/>
      <c r="LMP336" s="142"/>
      <c r="LMQ336" s="142"/>
      <c r="LMR336" s="142"/>
      <c r="LMS336" s="142"/>
      <c r="LMT336" s="142"/>
      <c r="LMU336" s="142"/>
      <c r="LMV336" s="142"/>
      <c r="LMW336" s="142"/>
      <c r="LMX336" s="142"/>
      <c r="LMY336" s="142"/>
      <c r="LMZ336" s="142"/>
      <c r="LNA336" s="142"/>
      <c r="LNB336" s="142"/>
      <c r="LNC336" s="142"/>
      <c r="LND336" s="142"/>
      <c r="LNE336" s="142"/>
      <c r="LNF336" s="142"/>
      <c r="LNG336" s="142"/>
      <c r="LNH336" s="142"/>
      <c r="LNI336" s="142"/>
      <c r="LNJ336" s="142"/>
      <c r="LNK336" s="142"/>
      <c r="LNL336" s="142"/>
      <c r="LNM336" s="142"/>
      <c r="LNN336" s="142"/>
      <c r="LNO336" s="142"/>
      <c r="LNP336" s="142"/>
      <c r="LNQ336" s="142"/>
      <c r="LNR336" s="142"/>
      <c r="LNS336" s="142"/>
      <c r="LNT336" s="142"/>
      <c r="LNU336" s="142"/>
      <c r="LNV336" s="142"/>
      <c r="LNW336" s="142"/>
      <c r="LNX336" s="142"/>
      <c r="LNY336" s="142"/>
      <c r="LNZ336" s="142"/>
      <c r="LOA336" s="142"/>
      <c r="LOB336" s="142"/>
      <c r="LOC336" s="142"/>
      <c r="LOD336" s="142"/>
      <c r="LOE336" s="142"/>
      <c r="LOF336" s="142"/>
      <c r="LOG336" s="142"/>
      <c r="LOH336" s="142"/>
      <c r="LOI336" s="142"/>
      <c r="LOJ336" s="142"/>
      <c r="LOK336" s="142"/>
      <c r="LOL336" s="142"/>
      <c r="LOM336" s="142"/>
      <c r="LON336" s="142"/>
      <c r="LOO336" s="142"/>
      <c r="LOP336" s="142"/>
      <c r="LOQ336" s="142"/>
      <c r="LOR336" s="142"/>
      <c r="LOS336" s="142"/>
      <c r="LOT336" s="142"/>
      <c r="LOU336" s="142"/>
      <c r="LOV336" s="142"/>
      <c r="LOW336" s="142"/>
      <c r="LOX336" s="142"/>
      <c r="LOY336" s="142"/>
      <c r="LOZ336" s="142"/>
      <c r="LPA336" s="142"/>
      <c r="LPB336" s="142"/>
      <c r="LPC336" s="142"/>
      <c r="LPD336" s="142"/>
      <c r="LPE336" s="142"/>
      <c r="LPF336" s="142"/>
      <c r="LPG336" s="142"/>
      <c r="LPH336" s="142"/>
      <c r="LPI336" s="142"/>
      <c r="LPJ336" s="142"/>
      <c r="LPK336" s="142"/>
      <c r="LPL336" s="142"/>
      <c r="LPM336" s="142"/>
      <c r="LPN336" s="142"/>
      <c r="LPO336" s="142"/>
      <c r="LPP336" s="142"/>
      <c r="LPQ336" s="142"/>
      <c r="LPR336" s="142"/>
      <c r="LPS336" s="142"/>
      <c r="LPT336" s="142"/>
      <c r="LPU336" s="142"/>
      <c r="LPV336" s="142"/>
      <c r="LPW336" s="142"/>
      <c r="LPX336" s="142"/>
      <c r="LPY336" s="142"/>
      <c r="LPZ336" s="142"/>
      <c r="LQA336" s="142"/>
      <c r="LQB336" s="142"/>
      <c r="LQC336" s="142"/>
      <c r="LQD336" s="142"/>
      <c r="LQE336" s="142"/>
      <c r="LQF336" s="142"/>
      <c r="LQG336" s="142"/>
      <c r="LQH336" s="142"/>
      <c r="LQI336" s="142"/>
      <c r="LQJ336" s="142"/>
      <c r="LQK336" s="142"/>
      <c r="LQL336" s="142"/>
      <c r="LQM336" s="142"/>
      <c r="LQN336" s="142"/>
      <c r="LQO336" s="142"/>
      <c r="LQP336" s="142"/>
      <c r="LQQ336" s="142"/>
      <c r="LQR336" s="142"/>
      <c r="LQS336" s="142"/>
      <c r="LQT336" s="142"/>
      <c r="LQU336" s="142"/>
      <c r="LQV336" s="142"/>
      <c r="LQW336" s="142"/>
      <c r="LQX336" s="142"/>
      <c r="LQY336" s="142"/>
      <c r="LQZ336" s="142"/>
      <c r="LRA336" s="142"/>
      <c r="LRB336" s="142"/>
      <c r="LRC336" s="142"/>
      <c r="LRD336" s="142"/>
      <c r="LRE336" s="142"/>
      <c r="LRF336" s="142"/>
      <c r="LRG336" s="142"/>
      <c r="LRH336" s="142"/>
      <c r="LRI336" s="142"/>
      <c r="LRJ336" s="142"/>
      <c r="LRK336" s="142"/>
      <c r="LRL336" s="142"/>
      <c r="LRM336" s="142"/>
      <c r="LRN336" s="142"/>
      <c r="LRO336" s="142"/>
      <c r="LRP336" s="142"/>
      <c r="LRQ336" s="142"/>
      <c r="LRR336" s="142"/>
      <c r="LRS336" s="142"/>
      <c r="LRT336" s="142"/>
      <c r="LRU336" s="142"/>
      <c r="LRV336" s="142"/>
      <c r="LRW336" s="142"/>
      <c r="LRX336" s="142"/>
      <c r="LRY336" s="142"/>
      <c r="LRZ336" s="142"/>
      <c r="LSA336" s="142"/>
      <c r="LSB336" s="142"/>
      <c r="LSC336" s="142"/>
      <c r="LSD336" s="142"/>
      <c r="LSE336" s="142"/>
      <c r="LSF336" s="142"/>
      <c r="LSG336" s="142"/>
      <c r="LSH336" s="142"/>
      <c r="LSI336" s="142"/>
      <c r="LSJ336" s="142"/>
      <c r="LSK336" s="142"/>
      <c r="LSL336" s="142"/>
      <c r="LSM336" s="142"/>
      <c r="LSN336" s="142"/>
      <c r="LSO336" s="142"/>
      <c r="LSP336" s="142"/>
      <c r="LSQ336" s="142"/>
      <c r="LSR336" s="142"/>
      <c r="LSS336" s="142"/>
      <c r="LST336" s="142"/>
      <c r="LSU336" s="142"/>
      <c r="LSV336" s="142"/>
      <c r="LSW336" s="142"/>
      <c r="LSX336" s="142"/>
      <c r="LSY336" s="142"/>
      <c r="LSZ336" s="142"/>
      <c r="LTA336" s="142"/>
      <c r="LTB336" s="142"/>
      <c r="LTC336" s="142"/>
      <c r="LTD336" s="142"/>
      <c r="LTE336" s="142"/>
      <c r="LTF336" s="142"/>
      <c r="LTG336" s="142"/>
      <c r="LTH336" s="142"/>
      <c r="LTI336" s="142"/>
      <c r="LTJ336" s="142"/>
      <c r="LTK336" s="142"/>
      <c r="LTL336" s="142"/>
      <c r="LTM336" s="142"/>
      <c r="LTN336" s="142"/>
      <c r="LTO336" s="142"/>
      <c r="LTP336" s="142"/>
      <c r="LTQ336" s="142"/>
      <c r="LTR336" s="142"/>
      <c r="LTS336" s="142"/>
      <c r="LTT336" s="142"/>
      <c r="LTU336" s="142"/>
      <c r="LTV336" s="142"/>
      <c r="LTW336" s="142"/>
      <c r="LTX336" s="142"/>
      <c r="LTY336" s="142"/>
      <c r="LTZ336" s="142"/>
      <c r="LUA336" s="142"/>
      <c r="LUB336" s="142"/>
      <c r="LUC336" s="142"/>
      <c r="LUD336" s="142"/>
      <c r="LUE336" s="142"/>
      <c r="LUF336" s="142"/>
      <c r="LUG336" s="142"/>
      <c r="LUH336" s="142"/>
      <c r="LUI336" s="142"/>
      <c r="LUJ336" s="142"/>
      <c r="LUK336" s="142"/>
      <c r="LUL336" s="142"/>
      <c r="LUM336" s="142"/>
      <c r="LUN336" s="142"/>
      <c r="LUO336" s="142"/>
      <c r="LUP336" s="142"/>
      <c r="LUQ336" s="142"/>
      <c r="LUR336" s="142"/>
      <c r="LUS336" s="142"/>
      <c r="LUT336" s="142"/>
      <c r="LUU336" s="142"/>
      <c r="LUV336" s="142"/>
      <c r="LUW336" s="142"/>
      <c r="LUX336" s="142"/>
      <c r="LUY336" s="142"/>
      <c r="LUZ336" s="142"/>
      <c r="LVA336" s="142"/>
      <c r="LVB336" s="142"/>
      <c r="LVC336" s="142"/>
      <c r="LVD336" s="142"/>
      <c r="LVE336" s="142"/>
      <c r="LVF336" s="142"/>
      <c r="LVG336" s="142"/>
      <c r="LVH336" s="142"/>
      <c r="LVI336" s="142"/>
      <c r="LVJ336" s="142"/>
      <c r="LVK336" s="142"/>
      <c r="LVL336" s="142"/>
      <c r="LVM336" s="142"/>
      <c r="LVN336" s="142"/>
      <c r="LVO336" s="142"/>
      <c r="LVP336" s="142"/>
      <c r="LVQ336" s="142"/>
      <c r="LVR336" s="142"/>
      <c r="LVS336" s="142"/>
      <c r="LVT336" s="142"/>
      <c r="LVU336" s="142"/>
      <c r="LVV336" s="142"/>
      <c r="LVW336" s="142"/>
      <c r="LVX336" s="142"/>
      <c r="LVY336" s="142"/>
      <c r="LVZ336" s="142"/>
      <c r="LWA336" s="142"/>
      <c r="LWB336" s="142"/>
      <c r="LWC336" s="142"/>
      <c r="LWD336" s="142"/>
      <c r="LWE336" s="142"/>
      <c r="LWF336" s="142"/>
      <c r="LWG336" s="142"/>
      <c r="LWH336" s="142"/>
      <c r="LWI336" s="142"/>
      <c r="LWJ336" s="142"/>
      <c r="LWK336" s="142"/>
      <c r="LWL336" s="142"/>
      <c r="LWM336" s="142"/>
      <c r="LWN336" s="142"/>
      <c r="LWO336" s="142"/>
      <c r="LWP336" s="142"/>
      <c r="LWQ336" s="142"/>
      <c r="LWR336" s="142"/>
      <c r="LWS336" s="142"/>
      <c r="LWT336" s="142"/>
      <c r="LWU336" s="142"/>
      <c r="LWV336" s="142"/>
      <c r="LWW336" s="142"/>
      <c r="LWX336" s="142"/>
      <c r="LWY336" s="142"/>
      <c r="LWZ336" s="142"/>
      <c r="LXA336" s="142"/>
      <c r="LXB336" s="142"/>
      <c r="LXC336" s="142"/>
      <c r="LXD336" s="142"/>
      <c r="LXE336" s="142"/>
      <c r="LXF336" s="142"/>
      <c r="LXG336" s="142"/>
      <c r="LXH336" s="142"/>
      <c r="LXI336" s="142"/>
      <c r="LXJ336" s="142"/>
      <c r="LXK336" s="142"/>
      <c r="LXL336" s="142"/>
      <c r="LXM336" s="142"/>
      <c r="LXN336" s="142"/>
      <c r="LXO336" s="142"/>
      <c r="LXP336" s="142"/>
      <c r="LXQ336" s="142"/>
      <c r="LXR336" s="142"/>
      <c r="LXS336" s="142"/>
      <c r="LXT336" s="142"/>
      <c r="LXU336" s="142"/>
      <c r="LXV336" s="142"/>
      <c r="LXW336" s="142"/>
      <c r="LXX336" s="142"/>
      <c r="LXY336" s="142"/>
      <c r="LXZ336" s="142"/>
      <c r="LYA336" s="142"/>
      <c r="LYB336" s="142"/>
      <c r="LYC336" s="142"/>
      <c r="LYD336" s="142"/>
      <c r="LYE336" s="142"/>
      <c r="LYF336" s="142"/>
      <c r="LYG336" s="142"/>
      <c r="LYH336" s="142"/>
      <c r="LYI336" s="142"/>
      <c r="LYJ336" s="142"/>
      <c r="LYK336" s="142"/>
      <c r="LYL336" s="142"/>
      <c r="LYM336" s="142"/>
      <c r="LYN336" s="142"/>
      <c r="LYO336" s="142"/>
      <c r="LYP336" s="142"/>
      <c r="LYQ336" s="142"/>
      <c r="LYR336" s="142"/>
      <c r="LYS336" s="142"/>
      <c r="LYT336" s="142"/>
      <c r="LYU336" s="142"/>
      <c r="LYV336" s="142"/>
      <c r="LYW336" s="142"/>
      <c r="LYX336" s="142"/>
      <c r="LYY336" s="142"/>
      <c r="LYZ336" s="142"/>
      <c r="LZA336" s="142"/>
      <c r="LZB336" s="142"/>
      <c r="LZC336" s="142"/>
      <c r="LZD336" s="142"/>
      <c r="LZE336" s="142"/>
      <c r="LZF336" s="142"/>
      <c r="LZG336" s="142"/>
      <c r="LZH336" s="142"/>
      <c r="LZI336" s="142"/>
      <c r="LZJ336" s="142"/>
      <c r="LZK336" s="142"/>
      <c r="LZL336" s="142"/>
      <c r="LZM336" s="142"/>
      <c r="LZN336" s="142"/>
      <c r="LZO336" s="142"/>
      <c r="LZP336" s="142"/>
      <c r="LZQ336" s="142"/>
      <c r="LZR336" s="142"/>
      <c r="LZS336" s="142"/>
      <c r="LZT336" s="142"/>
      <c r="LZU336" s="142"/>
      <c r="LZV336" s="142"/>
      <c r="LZW336" s="142"/>
      <c r="LZX336" s="142"/>
      <c r="LZY336" s="142"/>
      <c r="LZZ336" s="142"/>
      <c r="MAA336" s="142"/>
      <c r="MAB336" s="142"/>
      <c r="MAC336" s="142"/>
      <c r="MAD336" s="142"/>
      <c r="MAE336" s="142"/>
      <c r="MAF336" s="142"/>
      <c r="MAG336" s="142"/>
      <c r="MAH336" s="142"/>
      <c r="MAI336" s="142"/>
      <c r="MAJ336" s="142"/>
      <c r="MAK336" s="142"/>
      <c r="MAL336" s="142"/>
      <c r="MAM336" s="142"/>
      <c r="MAN336" s="142"/>
      <c r="MAO336" s="142"/>
      <c r="MAP336" s="142"/>
      <c r="MAQ336" s="142"/>
      <c r="MAR336" s="142"/>
      <c r="MAS336" s="142"/>
      <c r="MAT336" s="142"/>
      <c r="MAU336" s="142"/>
      <c r="MAV336" s="142"/>
      <c r="MAW336" s="142"/>
      <c r="MAX336" s="142"/>
      <c r="MAY336" s="142"/>
      <c r="MAZ336" s="142"/>
      <c r="MBA336" s="142"/>
      <c r="MBB336" s="142"/>
      <c r="MBC336" s="142"/>
      <c r="MBD336" s="142"/>
      <c r="MBE336" s="142"/>
      <c r="MBF336" s="142"/>
      <c r="MBG336" s="142"/>
      <c r="MBH336" s="142"/>
      <c r="MBI336" s="142"/>
      <c r="MBJ336" s="142"/>
      <c r="MBK336" s="142"/>
      <c r="MBL336" s="142"/>
      <c r="MBM336" s="142"/>
      <c r="MBN336" s="142"/>
      <c r="MBO336" s="142"/>
      <c r="MBP336" s="142"/>
      <c r="MBQ336" s="142"/>
      <c r="MBR336" s="142"/>
      <c r="MBS336" s="142"/>
      <c r="MBT336" s="142"/>
      <c r="MBU336" s="142"/>
      <c r="MBV336" s="142"/>
      <c r="MBW336" s="142"/>
      <c r="MBX336" s="142"/>
      <c r="MBY336" s="142"/>
      <c r="MBZ336" s="142"/>
      <c r="MCA336" s="142"/>
      <c r="MCB336" s="142"/>
      <c r="MCC336" s="142"/>
      <c r="MCD336" s="142"/>
      <c r="MCE336" s="142"/>
      <c r="MCF336" s="142"/>
      <c r="MCG336" s="142"/>
      <c r="MCH336" s="142"/>
      <c r="MCI336" s="142"/>
      <c r="MCJ336" s="142"/>
      <c r="MCK336" s="142"/>
      <c r="MCL336" s="142"/>
      <c r="MCM336" s="142"/>
      <c r="MCN336" s="142"/>
      <c r="MCO336" s="142"/>
      <c r="MCP336" s="142"/>
      <c r="MCQ336" s="142"/>
      <c r="MCR336" s="142"/>
      <c r="MCS336" s="142"/>
      <c r="MCT336" s="142"/>
      <c r="MCU336" s="142"/>
      <c r="MCV336" s="142"/>
      <c r="MCW336" s="142"/>
      <c r="MCX336" s="142"/>
      <c r="MCY336" s="142"/>
      <c r="MCZ336" s="142"/>
      <c r="MDA336" s="142"/>
      <c r="MDB336" s="142"/>
      <c r="MDC336" s="142"/>
      <c r="MDD336" s="142"/>
      <c r="MDE336" s="142"/>
      <c r="MDF336" s="142"/>
      <c r="MDG336" s="142"/>
      <c r="MDH336" s="142"/>
      <c r="MDI336" s="142"/>
      <c r="MDJ336" s="142"/>
      <c r="MDK336" s="142"/>
      <c r="MDL336" s="142"/>
      <c r="MDM336" s="142"/>
      <c r="MDN336" s="142"/>
      <c r="MDO336" s="142"/>
      <c r="MDP336" s="142"/>
      <c r="MDQ336" s="142"/>
      <c r="MDR336" s="142"/>
      <c r="MDS336" s="142"/>
      <c r="MDT336" s="142"/>
      <c r="MDU336" s="142"/>
      <c r="MDV336" s="142"/>
      <c r="MDW336" s="142"/>
      <c r="MDX336" s="142"/>
      <c r="MDY336" s="142"/>
      <c r="MDZ336" s="142"/>
      <c r="MEA336" s="142"/>
      <c r="MEB336" s="142"/>
      <c r="MEC336" s="142"/>
      <c r="MED336" s="142"/>
      <c r="MEE336" s="142"/>
      <c r="MEF336" s="142"/>
      <c r="MEG336" s="142"/>
      <c r="MEH336" s="142"/>
      <c r="MEI336" s="142"/>
      <c r="MEJ336" s="142"/>
      <c r="MEK336" s="142"/>
      <c r="MEL336" s="142"/>
      <c r="MEM336" s="142"/>
      <c r="MEN336" s="142"/>
      <c r="MEO336" s="142"/>
      <c r="MEP336" s="142"/>
      <c r="MEQ336" s="142"/>
      <c r="MER336" s="142"/>
      <c r="MES336" s="142"/>
      <c r="MET336" s="142"/>
      <c r="MEU336" s="142"/>
      <c r="MEV336" s="142"/>
      <c r="MEW336" s="142"/>
      <c r="MEX336" s="142"/>
      <c r="MEY336" s="142"/>
      <c r="MEZ336" s="142"/>
      <c r="MFA336" s="142"/>
      <c r="MFB336" s="142"/>
      <c r="MFC336" s="142"/>
      <c r="MFD336" s="142"/>
      <c r="MFE336" s="142"/>
      <c r="MFF336" s="142"/>
      <c r="MFG336" s="142"/>
      <c r="MFH336" s="142"/>
      <c r="MFI336" s="142"/>
      <c r="MFJ336" s="142"/>
      <c r="MFK336" s="142"/>
      <c r="MFL336" s="142"/>
      <c r="MFM336" s="142"/>
      <c r="MFN336" s="142"/>
      <c r="MFO336" s="142"/>
      <c r="MFP336" s="142"/>
      <c r="MFQ336" s="142"/>
      <c r="MFR336" s="142"/>
      <c r="MFS336" s="142"/>
      <c r="MFT336" s="142"/>
      <c r="MFU336" s="142"/>
      <c r="MFV336" s="142"/>
      <c r="MFW336" s="142"/>
      <c r="MFX336" s="142"/>
      <c r="MFY336" s="142"/>
      <c r="MFZ336" s="142"/>
      <c r="MGA336" s="142"/>
      <c r="MGB336" s="142"/>
      <c r="MGC336" s="142"/>
      <c r="MGD336" s="142"/>
      <c r="MGE336" s="142"/>
      <c r="MGF336" s="142"/>
      <c r="MGG336" s="142"/>
      <c r="MGH336" s="142"/>
      <c r="MGI336" s="142"/>
      <c r="MGJ336" s="142"/>
      <c r="MGK336" s="142"/>
      <c r="MGL336" s="142"/>
      <c r="MGM336" s="142"/>
      <c r="MGN336" s="142"/>
      <c r="MGO336" s="142"/>
      <c r="MGP336" s="142"/>
      <c r="MGQ336" s="142"/>
      <c r="MGR336" s="142"/>
      <c r="MGS336" s="142"/>
      <c r="MGT336" s="142"/>
      <c r="MGU336" s="142"/>
      <c r="MGV336" s="142"/>
      <c r="MGW336" s="142"/>
      <c r="MGX336" s="142"/>
      <c r="MGY336" s="142"/>
      <c r="MGZ336" s="142"/>
      <c r="MHA336" s="142"/>
      <c r="MHB336" s="142"/>
      <c r="MHC336" s="142"/>
      <c r="MHD336" s="142"/>
      <c r="MHE336" s="142"/>
      <c r="MHF336" s="142"/>
      <c r="MHG336" s="142"/>
      <c r="MHH336" s="142"/>
      <c r="MHI336" s="142"/>
      <c r="MHJ336" s="142"/>
      <c r="MHK336" s="142"/>
      <c r="MHL336" s="142"/>
      <c r="MHM336" s="142"/>
      <c r="MHN336" s="142"/>
      <c r="MHO336" s="142"/>
      <c r="MHP336" s="142"/>
      <c r="MHQ336" s="142"/>
      <c r="MHR336" s="142"/>
      <c r="MHS336" s="142"/>
      <c r="MHT336" s="142"/>
      <c r="MHU336" s="142"/>
      <c r="MHV336" s="142"/>
      <c r="MHW336" s="142"/>
      <c r="MHX336" s="142"/>
      <c r="MHY336" s="142"/>
      <c r="MHZ336" s="142"/>
      <c r="MIA336" s="142"/>
      <c r="MIB336" s="142"/>
      <c r="MIC336" s="142"/>
      <c r="MID336" s="142"/>
      <c r="MIE336" s="142"/>
      <c r="MIF336" s="142"/>
      <c r="MIG336" s="142"/>
      <c r="MIH336" s="142"/>
      <c r="MII336" s="142"/>
      <c r="MIJ336" s="142"/>
      <c r="MIK336" s="142"/>
      <c r="MIL336" s="142"/>
      <c r="MIM336" s="142"/>
      <c r="MIN336" s="142"/>
      <c r="MIO336" s="142"/>
      <c r="MIP336" s="142"/>
      <c r="MIQ336" s="142"/>
      <c r="MIR336" s="142"/>
      <c r="MIS336" s="142"/>
      <c r="MIT336" s="142"/>
      <c r="MIU336" s="142"/>
      <c r="MIV336" s="142"/>
      <c r="MIW336" s="142"/>
      <c r="MIX336" s="142"/>
      <c r="MIY336" s="142"/>
      <c r="MIZ336" s="142"/>
      <c r="MJA336" s="142"/>
      <c r="MJB336" s="142"/>
      <c r="MJC336" s="142"/>
      <c r="MJD336" s="142"/>
      <c r="MJE336" s="142"/>
      <c r="MJF336" s="142"/>
      <c r="MJG336" s="142"/>
      <c r="MJH336" s="142"/>
      <c r="MJI336" s="142"/>
      <c r="MJJ336" s="142"/>
      <c r="MJK336" s="142"/>
      <c r="MJL336" s="142"/>
      <c r="MJM336" s="142"/>
      <c r="MJN336" s="142"/>
      <c r="MJO336" s="142"/>
      <c r="MJP336" s="142"/>
      <c r="MJQ336" s="142"/>
      <c r="MJR336" s="142"/>
      <c r="MJS336" s="142"/>
      <c r="MJT336" s="142"/>
      <c r="MJU336" s="142"/>
      <c r="MJV336" s="142"/>
      <c r="MJW336" s="142"/>
      <c r="MJX336" s="142"/>
      <c r="MJY336" s="142"/>
      <c r="MJZ336" s="142"/>
      <c r="MKA336" s="142"/>
      <c r="MKB336" s="142"/>
      <c r="MKC336" s="142"/>
      <c r="MKD336" s="142"/>
      <c r="MKE336" s="142"/>
      <c r="MKF336" s="142"/>
      <c r="MKG336" s="142"/>
      <c r="MKH336" s="142"/>
      <c r="MKI336" s="142"/>
      <c r="MKJ336" s="142"/>
      <c r="MKK336" s="142"/>
      <c r="MKL336" s="142"/>
      <c r="MKM336" s="142"/>
      <c r="MKN336" s="142"/>
      <c r="MKO336" s="142"/>
      <c r="MKP336" s="142"/>
      <c r="MKQ336" s="142"/>
      <c r="MKR336" s="142"/>
      <c r="MKS336" s="142"/>
      <c r="MKT336" s="142"/>
      <c r="MKU336" s="142"/>
      <c r="MKV336" s="142"/>
      <c r="MKW336" s="142"/>
      <c r="MKX336" s="142"/>
      <c r="MKY336" s="142"/>
      <c r="MKZ336" s="142"/>
      <c r="MLA336" s="142"/>
      <c r="MLB336" s="142"/>
      <c r="MLC336" s="142"/>
      <c r="MLD336" s="142"/>
      <c r="MLE336" s="142"/>
      <c r="MLF336" s="142"/>
      <c r="MLG336" s="142"/>
      <c r="MLH336" s="142"/>
      <c r="MLI336" s="142"/>
      <c r="MLJ336" s="142"/>
      <c r="MLK336" s="142"/>
      <c r="MLL336" s="142"/>
      <c r="MLM336" s="142"/>
      <c r="MLN336" s="142"/>
      <c r="MLO336" s="142"/>
      <c r="MLP336" s="142"/>
      <c r="MLQ336" s="142"/>
      <c r="MLR336" s="142"/>
      <c r="MLS336" s="142"/>
      <c r="MLT336" s="142"/>
      <c r="MLU336" s="142"/>
      <c r="MLV336" s="142"/>
      <c r="MLW336" s="142"/>
      <c r="MLX336" s="142"/>
      <c r="MLY336" s="142"/>
      <c r="MLZ336" s="142"/>
      <c r="MMA336" s="142"/>
      <c r="MMB336" s="142"/>
      <c r="MMC336" s="142"/>
      <c r="MMD336" s="142"/>
      <c r="MME336" s="142"/>
      <c r="MMF336" s="142"/>
      <c r="MMG336" s="142"/>
      <c r="MMH336" s="142"/>
      <c r="MMI336" s="142"/>
      <c r="MMJ336" s="142"/>
      <c r="MMK336" s="142"/>
      <c r="MML336" s="142"/>
      <c r="MMM336" s="142"/>
      <c r="MMN336" s="142"/>
      <c r="MMO336" s="142"/>
      <c r="MMP336" s="142"/>
      <c r="MMQ336" s="142"/>
      <c r="MMR336" s="142"/>
      <c r="MMS336" s="142"/>
      <c r="MMT336" s="142"/>
      <c r="MMU336" s="142"/>
      <c r="MMV336" s="142"/>
      <c r="MMW336" s="142"/>
      <c r="MMX336" s="142"/>
      <c r="MMY336" s="142"/>
      <c r="MMZ336" s="142"/>
      <c r="MNA336" s="142"/>
      <c r="MNB336" s="142"/>
      <c r="MNC336" s="142"/>
      <c r="MND336" s="142"/>
      <c r="MNE336" s="142"/>
      <c r="MNF336" s="142"/>
      <c r="MNG336" s="142"/>
      <c r="MNH336" s="142"/>
      <c r="MNI336" s="142"/>
      <c r="MNJ336" s="142"/>
      <c r="MNK336" s="142"/>
      <c r="MNL336" s="142"/>
      <c r="MNM336" s="142"/>
      <c r="MNN336" s="142"/>
      <c r="MNO336" s="142"/>
      <c r="MNP336" s="142"/>
      <c r="MNQ336" s="142"/>
      <c r="MNR336" s="142"/>
      <c r="MNS336" s="142"/>
      <c r="MNT336" s="142"/>
      <c r="MNU336" s="142"/>
      <c r="MNV336" s="142"/>
      <c r="MNW336" s="142"/>
      <c r="MNX336" s="142"/>
      <c r="MNY336" s="142"/>
      <c r="MNZ336" s="142"/>
      <c r="MOA336" s="142"/>
      <c r="MOB336" s="142"/>
      <c r="MOC336" s="142"/>
      <c r="MOD336" s="142"/>
      <c r="MOE336" s="142"/>
      <c r="MOF336" s="142"/>
      <c r="MOG336" s="142"/>
      <c r="MOH336" s="142"/>
      <c r="MOI336" s="142"/>
      <c r="MOJ336" s="142"/>
      <c r="MOK336" s="142"/>
      <c r="MOL336" s="142"/>
      <c r="MOM336" s="142"/>
      <c r="MON336" s="142"/>
      <c r="MOO336" s="142"/>
      <c r="MOP336" s="142"/>
      <c r="MOQ336" s="142"/>
      <c r="MOR336" s="142"/>
      <c r="MOS336" s="142"/>
      <c r="MOT336" s="142"/>
      <c r="MOU336" s="142"/>
      <c r="MOV336" s="142"/>
      <c r="MOW336" s="142"/>
      <c r="MOX336" s="142"/>
      <c r="MOY336" s="142"/>
      <c r="MOZ336" s="142"/>
      <c r="MPA336" s="142"/>
      <c r="MPB336" s="142"/>
      <c r="MPC336" s="142"/>
      <c r="MPD336" s="142"/>
      <c r="MPE336" s="142"/>
      <c r="MPF336" s="142"/>
      <c r="MPG336" s="142"/>
      <c r="MPH336" s="142"/>
      <c r="MPI336" s="142"/>
      <c r="MPJ336" s="142"/>
      <c r="MPK336" s="142"/>
      <c r="MPL336" s="142"/>
      <c r="MPM336" s="142"/>
      <c r="MPN336" s="142"/>
      <c r="MPO336" s="142"/>
      <c r="MPP336" s="142"/>
      <c r="MPQ336" s="142"/>
      <c r="MPR336" s="142"/>
      <c r="MPS336" s="142"/>
      <c r="MPT336" s="142"/>
      <c r="MPU336" s="142"/>
      <c r="MPV336" s="142"/>
      <c r="MPW336" s="142"/>
      <c r="MPX336" s="142"/>
      <c r="MPY336" s="142"/>
      <c r="MPZ336" s="142"/>
      <c r="MQA336" s="142"/>
      <c r="MQB336" s="142"/>
      <c r="MQC336" s="142"/>
      <c r="MQD336" s="142"/>
      <c r="MQE336" s="142"/>
      <c r="MQF336" s="142"/>
      <c r="MQG336" s="142"/>
      <c r="MQH336" s="142"/>
      <c r="MQI336" s="142"/>
      <c r="MQJ336" s="142"/>
      <c r="MQK336" s="142"/>
      <c r="MQL336" s="142"/>
      <c r="MQM336" s="142"/>
      <c r="MQN336" s="142"/>
      <c r="MQO336" s="142"/>
      <c r="MQP336" s="142"/>
      <c r="MQQ336" s="142"/>
      <c r="MQR336" s="142"/>
      <c r="MQS336" s="142"/>
      <c r="MQT336" s="142"/>
      <c r="MQU336" s="142"/>
      <c r="MQV336" s="142"/>
      <c r="MQW336" s="142"/>
      <c r="MQX336" s="142"/>
      <c r="MQY336" s="142"/>
      <c r="MQZ336" s="142"/>
      <c r="MRA336" s="142"/>
      <c r="MRB336" s="142"/>
      <c r="MRC336" s="142"/>
      <c r="MRD336" s="142"/>
      <c r="MRE336" s="142"/>
      <c r="MRF336" s="142"/>
      <c r="MRG336" s="142"/>
      <c r="MRH336" s="142"/>
      <c r="MRI336" s="142"/>
      <c r="MRJ336" s="142"/>
      <c r="MRK336" s="142"/>
      <c r="MRL336" s="142"/>
      <c r="MRM336" s="142"/>
      <c r="MRN336" s="142"/>
      <c r="MRO336" s="142"/>
      <c r="MRP336" s="142"/>
      <c r="MRQ336" s="142"/>
      <c r="MRR336" s="142"/>
      <c r="MRS336" s="142"/>
      <c r="MRT336" s="142"/>
      <c r="MRU336" s="142"/>
      <c r="MRV336" s="142"/>
      <c r="MRW336" s="142"/>
      <c r="MRX336" s="142"/>
      <c r="MRY336" s="142"/>
      <c r="MRZ336" s="142"/>
      <c r="MSA336" s="142"/>
      <c r="MSB336" s="142"/>
      <c r="MSC336" s="142"/>
      <c r="MSD336" s="142"/>
      <c r="MSE336" s="142"/>
      <c r="MSF336" s="142"/>
      <c r="MSG336" s="142"/>
      <c r="MSH336" s="142"/>
      <c r="MSI336" s="142"/>
      <c r="MSJ336" s="142"/>
      <c r="MSK336" s="142"/>
      <c r="MSL336" s="142"/>
      <c r="MSM336" s="142"/>
      <c r="MSN336" s="142"/>
      <c r="MSO336" s="142"/>
      <c r="MSP336" s="142"/>
      <c r="MSQ336" s="142"/>
      <c r="MSR336" s="142"/>
      <c r="MSS336" s="142"/>
      <c r="MST336" s="142"/>
      <c r="MSU336" s="142"/>
      <c r="MSV336" s="142"/>
      <c r="MSW336" s="142"/>
      <c r="MSX336" s="142"/>
      <c r="MSY336" s="142"/>
      <c r="MSZ336" s="142"/>
      <c r="MTA336" s="142"/>
      <c r="MTB336" s="142"/>
      <c r="MTC336" s="142"/>
      <c r="MTD336" s="142"/>
      <c r="MTE336" s="142"/>
      <c r="MTF336" s="142"/>
      <c r="MTG336" s="142"/>
      <c r="MTH336" s="142"/>
      <c r="MTI336" s="142"/>
      <c r="MTJ336" s="142"/>
      <c r="MTK336" s="142"/>
      <c r="MTL336" s="142"/>
      <c r="MTM336" s="142"/>
      <c r="MTN336" s="142"/>
      <c r="MTO336" s="142"/>
      <c r="MTP336" s="142"/>
      <c r="MTQ336" s="142"/>
      <c r="MTR336" s="142"/>
      <c r="MTS336" s="142"/>
      <c r="MTT336" s="142"/>
      <c r="MTU336" s="142"/>
      <c r="MTV336" s="142"/>
      <c r="MTW336" s="142"/>
      <c r="MTX336" s="142"/>
      <c r="MTY336" s="142"/>
      <c r="MTZ336" s="142"/>
      <c r="MUA336" s="142"/>
      <c r="MUB336" s="142"/>
      <c r="MUC336" s="142"/>
      <c r="MUD336" s="142"/>
      <c r="MUE336" s="142"/>
      <c r="MUF336" s="142"/>
      <c r="MUG336" s="142"/>
      <c r="MUH336" s="142"/>
      <c r="MUI336" s="142"/>
      <c r="MUJ336" s="142"/>
      <c r="MUK336" s="142"/>
      <c r="MUL336" s="142"/>
      <c r="MUM336" s="142"/>
      <c r="MUN336" s="142"/>
      <c r="MUO336" s="142"/>
      <c r="MUP336" s="142"/>
      <c r="MUQ336" s="142"/>
      <c r="MUR336" s="142"/>
      <c r="MUS336" s="142"/>
      <c r="MUT336" s="142"/>
      <c r="MUU336" s="142"/>
      <c r="MUV336" s="142"/>
      <c r="MUW336" s="142"/>
      <c r="MUX336" s="142"/>
      <c r="MUY336" s="142"/>
      <c r="MUZ336" s="142"/>
      <c r="MVA336" s="142"/>
      <c r="MVB336" s="142"/>
      <c r="MVC336" s="142"/>
      <c r="MVD336" s="142"/>
      <c r="MVE336" s="142"/>
      <c r="MVF336" s="142"/>
      <c r="MVG336" s="142"/>
      <c r="MVH336" s="142"/>
      <c r="MVI336" s="142"/>
      <c r="MVJ336" s="142"/>
      <c r="MVK336" s="142"/>
      <c r="MVL336" s="142"/>
      <c r="MVM336" s="142"/>
      <c r="MVN336" s="142"/>
      <c r="MVO336" s="142"/>
      <c r="MVP336" s="142"/>
      <c r="MVQ336" s="142"/>
      <c r="MVR336" s="142"/>
      <c r="MVS336" s="142"/>
      <c r="MVT336" s="142"/>
      <c r="MVU336" s="142"/>
      <c r="MVV336" s="142"/>
      <c r="MVW336" s="142"/>
      <c r="MVX336" s="142"/>
      <c r="MVY336" s="142"/>
      <c r="MVZ336" s="142"/>
      <c r="MWA336" s="142"/>
      <c r="MWB336" s="142"/>
      <c r="MWC336" s="142"/>
      <c r="MWD336" s="142"/>
      <c r="MWE336" s="142"/>
      <c r="MWF336" s="142"/>
      <c r="MWG336" s="142"/>
      <c r="MWH336" s="142"/>
      <c r="MWI336" s="142"/>
      <c r="MWJ336" s="142"/>
      <c r="MWK336" s="142"/>
      <c r="MWL336" s="142"/>
      <c r="MWM336" s="142"/>
      <c r="MWN336" s="142"/>
      <c r="MWO336" s="142"/>
      <c r="MWP336" s="142"/>
      <c r="MWQ336" s="142"/>
      <c r="MWR336" s="142"/>
      <c r="MWS336" s="142"/>
      <c r="MWT336" s="142"/>
      <c r="MWU336" s="142"/>
      <c r="MWV336" s="142"/>
      <c r="MWW336" s="142"/>
      <c r="MWX336" s="142"/>
      <c r="MWY336" s="142"/>
      <c r="MWZ336" s="142"/>
      <c r="MXA336" s="142"/>
      <c r="MXB336" s="142"/>
      <c r="MXC336" s="142"/>
      <c r="MXD336" s="142"/>
      <c r="MXE336" s="142"/>
      <c r="MXF336" s="142"/>
      <c r="MXG336" s="142"/>
      <c r="MXH336" s="142"/>
      <c r="MXI336" s="142"/>
      <c r="MXJ336" s="142"/>
      <c r="MXK336" s="142"/>
      <c r="MXL336" s="142"/>
      <c r="MXM336" s="142"/>
      <c r="MXN336" s="142"/>
      <c r="MXO336" s="142"/>
      <c r="MXP336" s="142"/>
      <c r="MXQ336" s="142"/>
      <c r="MXR336" s="142"/>
      <c r="MXS336" s="142"/>
      <c r="MXT336" s="142"/>
      <c r="MXU336" s="142"/>
      <c r="MXV336" s="142"/>
      <c r="MXW336" s="142"/>
      <c r="MXX336" s="142"/>
      <c r="MXY336" s="142"/>
      <c r="MXZ336" s="142"/>
      <c r="MYA336" s="142"/>
      <c r="MYB336" s="142"/>
      <c r="MYC336" s="142"/>
      <c r="MYD336" s="142"/>
      <c r="MYE336" s="142"/>
      <c r="MYF336" s="142"/>
      <c r="MYG336" s="142"/>
      <c r="MYH336" s="142"/>
      <c r="MYI336" s="142"/>
      <c r="MYJ336" s="142"/>
      <c r="MYK336" s="142"/>
      <c r="MYL336" s="142"/>
      <c r="MYM336" s="142"/>
      <c r="MYN336" s="142"/>
      <c r="MYO336" s="142"/>
      <c r="MYP336" s="142"/>
      <c r="MYQ336" s="142"/>
      <c r="MYR336" s="142"/>
      <c r="MYS336" s="142"/>
      <c r="MYT336" s="142"/>
      <c r="MYU336" s="142"/>
      <c r="MYV336" s="142"/>
      <c r="MYW336" s="142"/>
      <c r="MYX336" s="142"/>
      <c r="MYY336" s="142"/>
      <c r="MYZ336" s="142"/>
      <c r="MZA336" s="142"/>
      <c r="MZB336" s="142"/>
      <c r="MZC336" s="142"/>
      <c r="MZD336" s="142"/>
      <c r="MZE336" s="142"/>
      <c r="MZF336" s="142"/>
      <c r="MZG336" s="142"/>
      <c r="MZH336" s="142"/>
      <c r="MZI336" s="142"/>
      <c r="MZJ336" s="142"/>
      <c r="MZK336" s="142"/>
      <c r="MZL336" s="142"/>
      <c r="MZM336" s="142"/>
      <c r="MZN336" s="142"/>
      <c r="MZO336" s="142"/>
      <c r="MZP336" s="142"/>
      <c r="MZQ336" s="142"/>
      <c r="MZR336" s="142"/>
      <c r="MZS336" s="142"/>
      <c r="MZT336" s="142"/>
      <c r="MZU336" s="142"/>
      <c r="MZV336" s="142"/>
      <c r="MZW336" s="142"/>
      <c r="MZX336" s="142"/>
      <c r="MZY336" s="142"/>
      <c r="MZZ336" s="142"/>
      <c r="NAA336" s="142"/>
      <c r="NAB336" s="142"/>
      <c r="NAC336" s="142"/>
      <c r="NAD336" s="142"/>
      <c r="NAE336" s="142"/>
      <c r="NAF336" s="142"/>
      <c r="NAG336" s="142"/>
      <c r="NAH336" s="142"/>
      <c r="NAI336" s="142"/>
      <c r="NAJ336" s="142"/>
      <c r="NAK336" s="142"/>
      <c r="NAL336" s="142"/>
      <c r="NAM336" s="142"/>
      <c r="NAN336" s="142"/>
      <c r="NAO336" s="142"/>
      <c r="NAP336" s="142"/>
      <c r="NAQ336" s="142"/>
      <c r="NAR336" s="142"/>
      <c r="NAS336" s="142"/>
      <c r="NAT336" s="142"/>
      <c r="NAU336" s="142"/>
      <c r="NAV336" s="142"/>
      <c r="NAW336" s="142"/>
      <c r="NAX336" s="142"/>
      <c r="NAY336" s="142"/>
      <c r="NAZ336" s="142"/>
      <c r="NBA336" s="142"/>
      <c r="NBB336" s="142"/>
      <c r="NBC336" s="142"/>
      <c r="NBD336" s="142"/>
      <c r="NBE336" s="142"/>
      <c r="NBF336" s="142"/>
      <c r="NBG336" s="142"/>
      <c r="NBH336" s="142"/>
      <c r="NBI336" s="142"/>
      <c r="NBJ336" s="142"/>
      <c r="NBK336" s="142"/>
      <c r="NBL336" s="142"/>
      <c r="NBM336" s="142"/>
      <c r="NBN336" s="142"/>
      <c r="NBO336" s="142"/>
      <c r="NBP336" s="142"/>
      <c r="NBQ336" s="142"/>
      <c r="NBR336" s="142"/>
      <c r="NBS336" s="142"/>
      <c r="NBT336" s="142"/>
      <c r="NBU336" s="142"/>
      <c r="NBV336" s="142"/>
      <c r="NBW336" s="142"/>
      <c r="NBX336" s="142"/>
      <c r="NBY336" s="142"/>
      <c r="NBZ336" s="142"/>
      <c r="NCA336" s="142"/>
      <c r="NCB336" s="142"/>
      <c r="NCC336" s="142"/>
      <c r="NCD336" s="142"/>
      <c r="NCE336" s="142"/>
      <c r="NCF336" s="142"/>
      <c r="NCG336" s="142"/>
      <c r="NCH336" s="142"/>
      <c r="NCI336" s="142"/>
      <c r="NCJ336" s="142"/>
      <c r="NCK336" s="142"/>
      <c r="NCL336" s="142"/>
      <c r="NCM336" s="142"/>
      <c r="NCN336" s="142"/>
      <c r="NCO336" s="142"/>
      <c r="NCP336" s="142"/>
      <c r="NCQ336" s="142"/>
      <c r="NCR336" s="142"/>
      <c r="NCS336" s="142"/>
      <c r="NCT336" s="142"/>
      <c r="NCU336" s="142"/>
      <c r="NCV336" s="142"/>
      <c r="NCW336" s="142"/>
      <c r="NCX336" s="142"/>
      <c r="NCY336" s="142"/>
      <c r="NCZ336" s="142"/>
      <c r="NDA336" s="142"/>
      <c r="NDB336" s="142"/>
      <c r="NDC336" s="142"/>
      <c r="NDD336" s="142"/>
      <c r="NDE336" s="142"/>
      <c r="NDF336" s="142"/>
      <c r="NDG336" s="142"/>
      <c r="NDH336" s="142"/>
      <c r="NDI336" s="142"/>
      <c r="NDJ336" s="142"/>
      <c r="NDK336" s="142"/>
      <c r="NDL336" s="142"/>
      <c r="NDM336" s="142"/>
      <c r="NDN336" s="142"/>
      <c r="NDO336" s="142"/>
      <c r="NDP336" s="142"/>
      <c r="NDQ336" s="142"/>
      <c r="NDR336" s="142"/>
      <c r="NDS336" s="142"/>
      <c r="NDT336" s="142"/>
      <c r="NDU336" s="142"/>
      <c r="NDV336" s="142"/>
      <c r="NDW336" s="142"/>
      <c r="NDX336" s="142"/>
      <c r="NDY336" s="142"/>
      <c r="NDZ336" s="142"/>
      <c r="NEA336" s="142"/>
      <c r="NEB336" s="142"/>
      <c r="NEC336" s="142"/>
      <c r="NED336" s="142"/>
      <c r="NEE336" s="142"/>
      <c r="NEF336" s="142"/>
      <c r="NEG336" s="142"/>
      <c r="NEH336" s="142"/>
      <c r="NEI336" s="142"/>
      <c r="NEJ336" s="142"/>
      <c r="NEK336" s="142"/>
      <c r="NEL336" s="142"/>
      <c r="NEM336" s="142"/>
      <c r="NEN336" s="142"/>
      <c r="NEO336" s="142"/>
      <c r="NEP336" s="142"/>
      <c r="NEQ336" s="142"/>
      <c r="NER336" s="142"/>
      <c r="NES336" s="142"/>
      <c r="NET336" s="142"/>
      <c r="NEU336" s="142"/>
      <c r="NEV336" s="142"/>
      <c r="NEW336" s="142"/>
      <c r="NEX336" s="142"/>
      <c r="NEY336" s="142"/>
      <c r="NEZ336" s="142"/>
      <c r="NFA336" s="142"/>
      <c r="NFB336" s="142"/>
      <c r="NFC336" s="142"/>
      <c r="NFD336" s="142"/>
      <c r="NFE336" s="142"/>
      <c r="NFF336" s="142"/>
      <c r="NFG336" s="142"/>
      <c r="NFH336" s="142"/>
      <c r="NFI336" s="142"/>
      <c r="NFJ336" s="142"/>
      <c r="NFK336" s="142"/>
      <c r="NFL336" s="142"/>
      <c r="NFM336" s="142"/>
      <c r="NFN336" s="142"/>
      <c r="NFO336" s="142"/>
      <c r="NFP336" s="142"/>
      <c r="NFQ336" s="142"/>
      <c r="NFR336" s="142"/>
      <c r="NFS336" s="142"/>
      <c r="NFT336" s="142"/>
      <c r="NFU336" s="142"/>
      <c r="NFV336" s="142"/>
      <c r="NFW336" s="142"/>
      <c r="NFX336" s="142"/>
      <c r="NFY336" s="142"/>
      <c r="NFZ336" s="142"/>
      <c r="NGA336" s="142"/>
      <c r="NGB336" s="142"/>
      <c r="NGC336" s="142"/>
      <c r="NGD336" s="142"/>
      <c r="NGE336" s="142"/>
      <c r="NGF336" s="142"/>
      <c r="NGG336" s="142"/>
      <c r="NGH336" s="142"/>
      <c r="NGI336" s="142"/>
      <c r="NGJ336" s="142"/>
      <c r="NGK336" s="142"/>
      <c r="NGL336" s="142"/>
      <c r="NGM336" s="142"/>
      <c r="NGN336" s="142"/>
      <c r="NGO336" s="142"/>
      <c r="NGP336" s="142"/>
      <c r="NGQ336" s="142"/>
      <c r="NGR336" s="142"/>
      <c r="NGS336" s="142"/>
      <c r="NGT336" s="142"/>
      <c r="NGU336" s="142"/>
      <c r="NGV336" s="142"/>
      <c r="NGW336" s="142"/>
      <c r="NGX336" s="142"/>
      <c r="NGY336" s="142"/>
      <c r="NGZ336" s="142"/>
      <c r="NHA336" s="142"/>
      <c r="NHB336" s="142"/>
      <c r="NHC336" s="142"/>
      <c r="NHD336" s="142"/>
      <c r="NHE336" s="142"/>
      <c r="NHF336" s="142"/>
      <c r="NHG336" s="142"/>
      <c r="NHH336" s="142"/>
      <c r="NHI336" s="142"/>
      <c r="NHJ336" s="142"/>
      <c r="NHK336" s="142"/>
      <c r="NHL336" s="142"/>
      <c r="NHM336" s="142"/>
      <c r="NHN336" s="142"/>
      <c r="NHO336" s="142"/>
      <c r="NHP336" s="142"/>
      <c r="NHQ336" s="142"/>
      <c r="NHR336" s="142"/>
      <c r="NHS336" s="142"/>
      <c r="NHT336" s="142"/>
      <c r="NHU336" s="142"/>
      <c r="NHV336" s="142"/>
      <c r="NHW336" s="142"/>
      <c r="NHX336" s="142"/>
      <c r="NHY336" s="142"/>
      <c r="NHZ336" s="142"/>
      <c r="NIA336" s="142"/>
      <c r="NIB336" s="142"/>
      <c r="NIC336" s="142"/>
      <c r="NID336" s="142"/>
      <c r="NIE336" s="142"/>
      <c r="NIF336" s="142"/>
      <c r="NIG336" s="142"/>
      <c r="NIH336" s="142"/>
      <c r="NII336" s="142"/>
      <c r="NIJ336" s="142"/>
      <c r="NIK336" s="142"/>
      <c r="NIL336" s="142"/>
      <c r="NIM336" s="142"/>
      <c r="NIN336" s="142"/>
      <c r="NIO336" s="142"/>
      <c r="NIP336" s="142"/>
      <c r="NIQ336" s="142"/>
      <c r="NIR336" s="142"/>
      <c r="NIS336" s="142"/>
      <c r="NIT336" s="142"/>
      <c r="NIU336" s="142"/>
      <c r="NIV336" s="142"/>
      <c r="NIW336" s="142"/>
      <c r="NIX336" s="142"/>
      <c r="NIY336" s="142"/>
      <c r="NIZ336" s="142"/>
      <c r="NJA336" s="142"/>
      <c r="NJB336" s="142"/>
      <c r="NJC336" s="142"/>
      <c r="NJD336" s="142"/>
      <c r="NJE336" s="142"/>
      <c r="NJF336" s="142"/>
      <c r="NJG336" s="142"/>
      <c r="NJH336" s="142"/>
      <c r="NJI336" s="142"/>
      <c r="NJJ336" s="142"/>
      <c r="NJK336" s="142"/>
      <c r="NJL336" s="142"/>
      <c r="NJM336" s="142"/>
      <c r="NJN336" s="142"/>
      <c r="NJO336" s="142"/>
      <c r="NJP336" s="142"/>
      <c r="NJQ336" s="142"/>
      <c r="NJR336" s="142"/>
      <c r="NJS336" s="142"/>
      <c r="NJT336" s="142"/>
      <c r="NJU336" s="142"/>
      <c r="NJV336" s="142"/>
      <c r="NJW336" s="142"/>
      <c r="NJX336" s="142"/>
      <c r="NJY336" s="142"/>
      <c r="NJZ336" s="142"/>
      <c r="NKA336" s="142"/>
      <c r="NKB336" s="142"/>
      <c r="NKC336" s="142"/>
      <c r="NKD336" s="142"/>
      <c r="NKE336" s="142"/>
      <c r="NKF336" s="142"/>
      <c r="NKG336" s="142"/>
      <c r="NKH336" s="142"/>
      <c r="NKI336" s="142"/>
      <c r="NKJ336" s="142"/>
      <c r="NKK336" s="142"/>
      <c r="NKL336" s="142"/>
      <c r="NKM336" s="142"/>
      <c r="NKN336" s="142"/>
      <c r="NKO336" s="142"/>
      <c r="NKP336" s="142"/>
      <c r="NKQ336" s="142"/>
      <c r="NKR336" s="142"/>
      <c r="NKS336" s="142"/>
      <c r="NKT336" s="142"/>
      <c r="NKU336" s="142"/>
      <c r="NKV336" s="142"/>
      <c r="NKW336" s="142"/>
      <c r="NKX336" s="142"/>
      <c r="NKY336" s="142"/>
      <c r="NKZ336" s="142"/>
      <c r="NLA336" s="142"/>
      <c r="NLB336" s="142"/>
      <c r="NLC336" s="142"/>
      <c r="NLD336" s="142"/>
      <c r="NLE336" s="142"/>
      <c r="NLF336" s="142"/>
      <c r="NLG336" s="142"/>
      <c r="NLH336" s="142"/>
      <c r="NLI336" s="142"/>
      <c r="NLJ336" s="142"/>
      <c r="NLK336" s="142"/>
      <c r="NLL336" s="142"/>
      <c r="NLM336" s="142"/>
      <c r="NLN336" s="142"/>
      <c r="NLO336" s="142"/>
      <c r="NLP336" s="142"/>
      <c r="NLQ336" s="142"/>
      <c r="NLR336" s="142"/>
      <c r="NLS336" s="142"/>
      <c r="NLT336" s="142"/>
      <c r="NLU336" s="142"/>
      <c r="NLV336" s="142"/>
      <c r="NLW336" s="142"/>
      <c r="NLX336" s="142"/>
      <c r="NLY336" s="142"/>
      <c r="NLZ336" s="142"/>
      <c r="NMA336" s="142"/>
      <c r="NMB336" s="142"/>
      <c r="NMC336" s="142"/>
      <c r="NMD336" s="142"/>
      <c r="NME336" s="142"/>
      <c r="NMF336" s="142"/>
      <c r="NMG336" s="142"/>
      <c r="NMH336" s="142"/>
      <c r="NMI336" s="142"/>
      <c r="NMJ336" s="142"/>
      <c r="NMK336" s="142"/>
      <c r="NML336" s="142"/>
      <c r="NMM336" s="142"/>
      <c r="NMN336" s="142"/>
      <c r="NMO336" s="142"/>
      <c r="NMP336" s="142"/>
      <c r="NMQ336" s="142"/>
      <c r="NMR336" s="142"/>
      <c r="NMS336" s="142"/>
      <c r="NMT336" s="142"/>
      <c r="NMU336" s="142"/>
      <c r="NMV336" s="142"/>
      <c r="NMW336" s="142"/>
      <c r="NMX336" s="142"/>
      <c r="NMY336" s="142"/>
      <c r="NMZ336" s="142"/>
      <c r="NNA336" s="142"/>
      <c r="NNB336" s="142"/>
      <c r="NNC336" s="142"/>
      <c r="NND336" s="142"/>
      <c r="NNE336" s="142"/>
      <c r="NNF336" s="142"/>
      <c r="NNG336" s="142"/>
      <c r="NNH336" s="142"/>
      <c r="NNI336" s="142"/>
      <c r="NNJ336" s="142"/>
      <c r="NNK336" s="142"/>
      <c r="NNL336" s="142"/>
      <c r="NNM336" s="142"/>
      <c r="NNN336" s="142"/>
      <c r="NNO336" s="142"/>
      <c r="NNP336" s="142"/>
      <c r="NNQ336" s="142"/>
      <c r="NNR336" s="142"/>
      <c r="NNS336" s="142"/>
      <c r="NNT336" s="142"/>
      <c r="NNU336" s="142"/>
      <c r="NNV336" s="142"/>
      <c r="NNW336" s="142"/>
      <c r="NNX336" s="142"/>
      <c r="NNY336" s="142"/>
      <c r="NNZ336" s="142"/>
      <c r="NOA336" s="142"/>
      <c r="NOB336" s="142"/>
      <c r="NOC336" s="142"/>
      <c r="NOD336" s="142"/>
      <c r="NOE336" s="142"/>
      <c r="NOF336" s="142"/>
      <c r="NOG336" s="142"/>
      <c r="NOH336" s="142"/>
      <c r="NOI336" s="142"/>
      <c r="NOJ336" s="142"/>
      <c r="NOK336" s="142"/>
      <c r="NOL336" s="142"/>
      <c r="NOM336" s="142"/>
      <c r="NON336" s="142"/>
      <c r="NOO336" s="142"/>
      <c r="NOP336" s="142"/>
      <c r="NOQ336" s="142"/>
      <c r="NOR336" s="142"/>
      <c r="NOS336" s="142"/>
      <c r="NOT336" s="142"/>
      <c r="NOU336" s="142"/>
      <c r="NOV336" s="142"/>
      <c r="NOW336" s="142"/>
      <c r="NOX336" s="142"/>
      <c r="NOY336" s="142"/>
      <c r="NOZ336" s="142"/>
      <c r="NPA336" s="142"/>
      <c r="NPB336" s="142"/>
      <c r="NPC336" s="142"/>
      <c r="NPD336" s="142"/>
      <c r="NPE336" s="142"/>
      <c r="NPF336" s="142"/>
      <c r="NPG336" s="142"/>
      <c r="NPH336" s="142"/>
      <c r="NPI336" s="142"/>
      <c r="NPJ336" s="142"/>
      <c r="NPK336" s="142"/>
      <c r="NPL336" s="142"/>
      <c r="NPM336" s="142"/>
      <c r="NPN336" s="142"/>
      <c r="NPO336" s="142"/>
      <c r="NPP336" s="142"/>
      <c r="NPQ336" s="142"/>
      <c r="NPR336" s="142"/>
      <c r="NPS336" s="142"/>
      <c r="NPT336" s="142"/>
      <c r="NPU336" s="142"/>
      <c r="NPV336" s="142"/>
      <c r="NPW336" s="142"/>
      <c r="NPX336" s="142"/>
      <c r="NPY336" s="142"/>
      <c r="NPZ336" s="142"/>
      <c r="NQA336" s="142"/>
      <c r="NQB336" s="142"/>
      <c r="NQC336" s="142"/>
      <c r="NQD336" s="142"/>
      <c r="NQE336" s="142"/>
      <c r="NQF336" s="142"/>
      <c r="NQG336" s="142"/>
      <c r="NQH336" s="142"/>
      <c r="NQI336" s="142"/>
      <c r="NQJ336" s="142"/>
      <c r="NQK336" s="142"/>
      <c r="NQL336" s="142"/>
      <c r="NQM336" s="142"/>
      <c r="NQN336" s="142"/>
      <c r="NQO336" s="142"/>
      <c r="NQP336" s="142"/>
      <c r="NQQ336" s="142"/>
      <c r="NQR336" s="142"/>
      <c r="NQS336" s="142"/>
      <c r="NQT336" s="142"/>
      <c r="NQU336" s="142"/>
      <c r="NQV336" s="142"/>
      <c r="NQW336" s="142"/>
      <c r="NQX336" s="142"/>
      <c r="NQY336" s="142"/>
      <c r="NQZ336" s="142"/>
      <c r="NRA336" s="142"/>
      <c r="NRB336" s="142"/>
      <c r="NRC336" s="142"/>
      <c r="NRD336" s="142"/>
      <c r="NRE336" s="142"/>
      <c r="NRF336" s="142"/>
      <c r="NRG336" s="142"/>
      <c r="NRH336" s="142"/>
      <c r="NRI336" s="142"/>
      <c r="NRJ336" s="142"/>
      <c r="NRK336" s="142"/>
      <c r="NRL336" s="142"/>
      <c r="NRM336" s="142"/>
      <c r="NRN336" s="142"/>
      <c r="NRO336" s="142"/>
      <c r="NRP336" s="142"/>
      <c r="NRQ336" s="142"/>
      <c r="NRR336" s="142"/>
      <c r="NRS336" s="142"/>
      <c r="NRT336" s="142"/>
      <c r="NRU336" s="142"/>
      <c r="NRV336" s="142"/>
      <c r="NRW336" s="142"/>
      <c r="NRX336" s="142"/>
      <c r="NRY336" s="142"/>
      <c r="NRZ336" s="142"/>
      <c r="NSA336" s="142"/>
      <c r="NSB336" s="142"/>
      <c r="NSC336" s="142"/>
      <c r="NSD336" s="142"/>
      <c r="NSE336" s="142"/>
      <c r="NSF336" s="142"/>
      <c r="NSG336" s="142"/>
      <c r="NSH336" s="142"/>
      <c r="NSI336" s="142"/>
      <c r="NSJ336" s="142"/>
      <c r="NSK336" s="142"/>
      <c r="NSL336" s="142"/>
      <c r="NSM336" s="142"/>
      <c r="NSN336" s="142"/>
      <c r="NSO336" s="142"/>
      <c r="NSP336" s="142"/>
      <c r="NSQ336" s="142"/>
      <c r="NSR336" s="142"/>
      <c r="NSS336" s="142"/>
      <c r="NST336" s="142"/>
      <c r="NSU336" s="142"/>
      <c r="NSV336" s="142"/>
      <c r="NSW336" s="142"/>
      <c r="NSX336" s="142"/>
      <c r="NSY336" s="142"/>
      <c r="NSZ336" s="142"/>
      <c r="NTA336" s="142"/>
      <c r="NTB336" s="142"/>
      <c r="NTC336" s="142"/>
      <c r="NTD336" s="142"/>
      <c r="NTE336" s="142"/>
      <c r="NTF336" s="142"/>
      <c r="NTG336" s="142"/>
      <c r="NTH336" s="142"/>
      <c r="NTI336" s="142"/>
      <c r="NTJ336" s="142"/>
      <c r="NTK336" s="142"/>
      <c r="NTL336" s="142"/>
      <c r="NTM336" s="142"/>
      <c r="NTN336" s="142"/>
      <c r="NTO336" s="142"/>
      <c r="NTP336" s="142"/>
      <c r="NTQ336" s="142"/>
      <c r="NTR336" s="142"/>
      <c r="NTS336" s="142"/>
      <c r="NTT336" s="142"/>
      <c r="NTU336" s="142"/>
      <c r="NTV336" s="142"/>
      <c r="NTW336" s="142"/>
      <c r="NTX336" s="142"/>
      <c r="NTY336" s="142"/>
      <c r="NTZ336" s="142"/>
      <c r="NUA336" s="142"/>
      <c r="NUB336" s="142"/>
      <c r="NUC336" s="142"/>
      <c r="NUD336" s="142"/>
      <c r="NUE336" s="142"/>
      <c r="NUF336" s="142"/>
      <c r="NUG336" s="142"/>
      <c r="NUH336" s="142"/>
      <c r="NUI336" s="142"/>
      <c r="NUJ336" s="142"/>
      <c r="NUK336" s="142"/>
      <c r="NUL336" s="142"/>
      <c r="NUM336" s="142"/>
      <c r="NUN336" s="142"/>
      <c r="NUO336" s="142"/>
      <c r="NUP336" s="142"/>
      <c r="NUQ336" s="142"/>
      <c r="NUR336" s="142"/>
      <c r="NUS336" s="142"/>
      <c r="NUT336" s="142"/>
      <c r="NUU336" s="142"/>
      <c r="NUV336" s="142"/>
      <c r="NUW336" s="142"/>
      <c r="NUX336" s="142"/>
      <c r="NUY336" s="142"/>
      <c r="NUZ336" s="142"/>
      <c r="NVA336" s="142"/>
      <c r="NVB336" s="142"/>
      <c r="NVC336" s="142"/>
      <c r="NVD336" s="142"/>
      <c r="NVE336" s="142"/>
      <c r="NVF336" s="142"/>
      <c r="NVG336" s="142"/>
      <c r="NVH336" s="142"/>
      <c r="NVI336" s="142"/>
      <c r="NVJ336" s="142"/>
      <c r="NVK336" s="142"/>
      <c r="NVL336" s="142"/>
      <c r="NVM336" s="142"/>
      <c r="NVN336" s="142"/>
      <c r="NVO336" s="142"/>
      <c r="NVP336" s="142"/>
      <c r="NVQ336" s="142"/>
      <c r="NVR336" s="142"/>
      <c r="NVS336" s="142"/>
      <c r="NVT336" s="142"/>
      <c r="NVU336" s="142"/>
      <c r="NVV336" s="142"/>
      <c r="NVW336" s="142"/>
      <c r="NVX336" s="142"/>
      <c r="NVY336" s="142"/>
      <c r="NVZ336" s="142"/>
      <c r="NWA336" s="142"/>
      <c r="NWB336" s="142"/>
      <c r="NWC336" s="142"/>
      <c r="NWD336" s="142"/>
      <c r="NWE336" s="142"/>
      <c r="NWF336" s="142"/>
      <c r="NWG336" s="142"/>
      <c r="NWH336" s="142"/>
      <c r="NWI336" s="142"/>
      <c r="NWJ336" s="142"/>
      <c r="NWK336" s="142"/>
      <c r="NWL336" s="142"/>
      <c r="NWM336" s="142"/>
      <c r="NWN336" s="142"/>
      <c r="NWO336" s="142"/>
      <c r="NWP336" s="142"/>
      <c r="NWQ336" s="142"/>
      <c r="NWR336" s="142"/>
      <c r="NWS336" s="142"/>
      <c r="NWT336" s="142"/>
      <c r="NWU336" s="142"/>
      <c r="NWV336" s="142"/>
      <c r="NWW336" s="142"/>
      <c r="NWX336" s="142"/>
      <c r="NWY336" s="142"/>
      <c r="NWZ336" s="142"/>
      <c r="NXA336" s="142"/>
      <c r="NXB336" s="142"/>
      <c r="NXC336" s="142"/>
      <c r="NXD336" s="142"/>
      <c r="NXE336" s="142"/>
      <c r="NXF336" s="142"/>
      <c r="NXG336" s="142"/>
      <c r="NXH336" s="142"/>
      <c r="NXI336" s="142"/>
      <c r="NXJ336" s="142"/>
      <c r="NXK336" s="142"/>
      <c r="NXL336" s="142"/>
      <c r="NXM336" s="142"/>
      <c r="NXN336" s="142"/>
      <c r="NXO336" s="142"/>
      <c r="NXP336" s="142"/>
      <c r="NXQ336" s="142"/>
      <c r="NXR336" s="142"/>
      <c r="NXS336" s="142"/>
      <c r="NXT336" s="142"/>
      <c r="NXU336" s="142"/>
      <c r="NXV336" s="142"/>
      <c r="NXW336" s="142"/>
      <c r="NXX336" s="142"/>
      <c r="NXY336" s="142"/>
      <c r="NXZ336" s="142"/>
      <c r="NYA336" s="142"/>
      <c r="NYB336" s="142"/>
      <c r="NYC336" s="142"/>
      <c r="NYD336" s="142"/>
      <c r="NYE336" s="142"/>
      <c r="NYF336" s="142"/>
      <c r="NYG336" s="142"/>
      <c r="NYH336" s="142"/>
      <c r="NYI336" s="142"/>
      <c r="NYJ336" s="142"/>
      <c r="NYK336" s="142"/>
      <c r="NYL336" s="142"/>
      <c r="NYM336" s="142"/>
      <c r="NYN336" s="142"/>
      <c r="NYO336" s="142"/>
      <c r="NYP336" s="142"/>
      <c r="NYQ336" s="142"/>
      <c r="NYR336" s="142"/>
      <c r="NYS336" s="142"/>
      <c r="NYT336" s="142"/>
      <c r="NYU336" s="142"/>
      <c r="NYV336" s="142"/>
      <c r="NYW336" s="142"/>
      <c r="NYX336" s="142"/>
      <c r="NYY336" s="142"/>
      <c r="NYZ336" s="142"/>
      <c r="NZA336" s="142"/>
      <c r="NZB336" s="142"/>
      <c r="NZC336" s="142"/>
      <c r="NZD336" s="142"/>
      <c r="NZE336" s="142"/>
      <c r="NZF336" s="142"/>
      <c r="NZG336" s="142"/>
      <c r="NZH336" s="142"/>
      <c r="NZI336" s="142"/>
      <c r="NZJ336" s="142"/>
      <c r="NZK336" s="142"/>
      <c r="NZL336" s="142"/>
      <c r="NZM336" s="142"/>
      <c r="NZN336" s="142"/>
      <c r="NZO336" s="142"/>
      <c r="NZP336" s="142"/>
      <c r="NZQ336" s="142"/>
      <c r="NZR336" s="142"/>
      <c r="NZS336" s="142"/>
      <c r="NZT336" s="142"/>
      <c r="NZU336" s="142"/>
      <c r="NZV336" s="142"/>
      <c r="NZW336" s="142"/>
      <c r="NZX336" s="142"/>
      <c r="NZY336" s="142"/>
      <c r="NZZ336" s="142"/>
      <c r="OAA336" s="142"/>
      <c r="OAB336" s="142"/>
      <c r="OAC336" s="142"/>
      <c r="OAD336" s="142"/>
      <c r="OAE336" s="142"/>
      <c r="OAF336" s="142"/>
      <c r="OAG336" s="142"/>
      <c r="OAH336" s="142"/>
      <c r="OAI336" s="142"/>
      <c r="OAJ336" s="142"/>
      <c r="OAK336" s="142"/>
      <c r="OAL336" s="142"/>
      <c r="OAM336" s="142"/>
      <c r="OAN336" s="142"/>
      <c r="OAO336" s="142"/>
      <c r="OAP336" s="142"/>
      <c r="OAQ336" s="142"/>
      <c r="OAR336" s="142"/>
      <c r="OAS336" s="142"/>
      <c r="OAT336" s="142"/>
      <c r="OAU336" s="142"/>
      <c r="OAV336" s="142"/>
      <c r="OAW336" s="142"/>
      <c r="OAX336" s="142"/>
      <c r="OAY336" s="142"/>
      <c r="OAZ336" s="142"/>
      <c r="OBA336" s="142"/>
      <c r="OBB336" s="142"/>
      <c r="OBC336" s="142"/>
      <c r="OBD336" s="142"/>
      <c r="OBE336" s="142"/>
      <c r="OBF336" s="142"/>
      <c r="OBG336" s="142"/>
      <c r="OBH336" s="142"/>
      <c r="OBI336" s="142"/>
      <c r="OBJ336" s="142"/>
      <c r="OBK336" s="142"/>
      <c r="OBL336" s="142"/>
      <c r="OBM336" s="142"/>
      <c r="OBN336" s="142"/>
      <c r="OBO336" s="142"/>
      <c r="OBP336" s="142"/>
      <c r="OBQ336" s="142"/>
      <c r="OBR336" s="142"/>
      <c r="OBS336" s="142"/>
      <c r="OBT336" s="142"/>
      <c r="OBU336" s="142"/>
      <c r="OBV336" s="142"/>
      <c r="OBW336" s="142"/>
      <c r="OBX336" s="142"/>
      <c r="OBY336" s="142"/>
      <c r="OBZ336" s="142"/>
      <c r="OCA336" s="142"/>
      <c r="OCB336" s="142"/>
      <c r="OCC336" s="142"/>
      <c r="OCD336" s="142"/>
      <c r="OCE336" s="142"/>
      <c r="OCF336" s="142"/>
      <c r="OCG336" s="142"/>
      <c r="OCH336" s="142"/>
      <c r="OCI336" s="142"/>
      <c r="OCJ336" s="142"/>
      <c r="OCK336" s="142"/>
      <c r="OCL336" s="142"/>
      <c r="OCM336" s="142"/>
      <c r="OCN336" s="142"/>
      <c r="OCO336" s="142"/>
      <c r="OCP336" s="142"/>
      <c r="OCQ336" s="142"/>
      <c r="OCR336" s="142"/>
      <c r="OCS336" s="142"/>
      <c r="OCT336" s="142"/>
      <c r="OCU336" s="142"/>
      <c r="OCV336" s="142"/>
      <c r="OCW336" s="142"/>
      <c r="OCX336" s="142"/>
      <c r="OCY336" s="142"/>
      <c r="OCZ336" s="142"/>
      <c r="ODA336" s="142"/>
      <c r="ODB336" s="142"/>
      <c r="ODC336" s="142"/>
      <c r="ODD336" s="142"/>
      <c r="ODE336" s="142"/>
      <c r="ODF336" s="142"/>
      <c r="ODG336" s="142"/>
      <c r="ODH336" s="142"/>
      <c r="ODI336" s="142"/>
      <c r="ODJ336" s="142"/>
      <c r="ODK336" s="142"/>
      <c r="ODL336" s="142"/>
      <c r="ODM336" s="142"/>
      <c r="ODN336" s="142"/>
      <c r="ODO336" s="142"/>
      <c r="ODP336" s="142"/>
      <c r="ODQ336" s="142"/>
      <c r="ODR336" s="142"/>
      <c r="ODS336" s="142"/>
      <c r="ODT336" s="142"/>
      <c r="ODU336" s="142"/>
      <c r="ODV336" s="142"/>
      <c r="ODW336" s="142"/>
      <c r="ODX336" s="142"/>
      <c r="ODY336" s="142"/>
      <c r="ODZ336" s="142"/>
      <c r="OEA336" s="142"/>
      <c r="OEB336" s="142"/>
      <c r="OEC336" s="142"/>
      <c r="OED336" s="142"/>
      <c r="OEE336" s="142"/>
      <c r="OEF336" s="142"/>
      <c r="OEG336" s="142"/>
      <c r="OEH336" s="142"/>
      <c r="OEI336" s="142"/>
      <c r="OEJ336" s="142"/>
      <c r="OEK336" s="142"/>
      <c r="OEL336" s="142"/>
      <c r="OEM336" s="142"/>
      <c r="OEN336" s="142"/>
      <c r="OEO336" s="142"/>
      <c r="OEP336" s="142"/>
      <c r="OEQ336" s="142"/>
      <c r="OER336" s="142"/>
      <c r="OES336" s="142"/>
      <c r="OET336" s="142"/>
      <c r="OEU336" s="142"/>
      <c r="OEV336" s="142"/>
      <c r="OEW336" s="142"/>
      <c r="OEX336" s="142"/>
      <c r="OEY336" s="142"/>
      <c r="OEZ336" s="142"/>
      <c r="OFA336" s="142"/>
      <c r="OFB336" s="142"/>
      <c r="OFC336" s="142"/>
      <c r="OFD336" s="142"/>
      <c r="OFE336" s="142"/>
      <c r="OFF336" s="142"/>
      <c r="OFG336" s="142"/>
      <c r="OFH336" s="142"/>
      <c r="OFI336" s="142"/>
      <c r="OFJ336" s="142"/>
      <c r="OFK336" s="142"/>
      <c r="OFL336" s="142"/>
      <c r="OFM336" s="142"/>
      <c r="OFN336" s="142"/>
      <c r="OFO336" s="142"/>
      <c r="OFP336" s="142"/>
      <c r="OFQ336" s="142"/>
      <c r="OFR336" s="142"/>
      <c r="OFS336" s="142"/>
      <c r="OFT336" s="142"/>
      <c r="OFU336" s="142"/>
      <c r="OFV336" s="142"/>
      <c r="OFW336" s="142"/>
      <c r="OFX336" s="142"/>
      <c r="OFY336" s="142"/>
      <c r="OFZ336" s="142"/>
      <c r="OGA336" s="142"/>
      <c r="OGB336" s="142"/>
      <c r="OGC336" s="142"/>
      <c r="OGD336" s="142"/>
      <c r="OGE336" s="142"/>
      <c r="OGF336" s="142"/>
      <c r="OGG336" s="142"/>
      <c r="OGH336" s="142"/>
      <c r="OGI336" s="142"/>
      <c r="OGJ336" s="142"/>
      <c r="OGK336" s="142"/>
      <c r="OGL336" s="142"/>
      <c r="OGM336" s="142"/>
      <c r="OGN336" s="142"/>
      <c r="OGO336" s="142"/>
      <c r="OGP336" s="142"/>
      <c r="OGQ336" s="142"/>
      <c r="OGR336" s="142"/>
      <c r="OGS336" s="142"/>
      <c r="OGT336" s="142"/>
      <c r="OGU336" s="142"/>
      <c r="OGV336" s="142"/>
      <c r="OGW336" s="142"/>
      <c r="OGX336" s="142"/>
      <c r="OGY336" s="142"/>
      <c r="OGZ336" s="142"/>
      <c r="OHA336" s="142"/>
      <c r="OHB336" s="142"/>
      <c r="OHC336" s="142"/>
      <c r="OHD336" s="142"/>
      <c r="OHE336" s="142"/>
      <c r="OHF336" s="142"/>
      <c r="OHG336" s="142"/>
      <c r="OHH336" s="142"/>
      <c r="OHI336" s="142"/>
      <c r="OHJ336" s="142"/>
      <c r="OHK336" s="142"/>
      <c r="OHL336" s="142"/>
      <c r="OHM336" s="142"/>
      <c r="OHN336" s="142"/>
      <c r="OHO336" s="142"/>
      <c r="OHP336" s="142"/>
      <c r="OHQ336" s="142"/>
      <c r="OHR336" s="142"/>
      <c r="OHS336" s="142"/>
      <c r="OHT336" s="142"/>
      <c r="OHU336" s="142"/>
      <c r="OHV336" s="142"/>
      <c r="OHW336" s="142"/>
      <c r="OHX336" s="142"/>
      <c r="OHY336" s="142"/>
      <c r="OHZ336" s="142"/>
      <c r="OIA336" s="142"/>
      <c r="OIB336" s="142"/>
      <c r="OIC336" s="142"/>
      <c r="OID336" s="142"/>
      <c r="OIE336" s="142"/>
      <c r="OIF336" s="142"/>
      <c r="OIG336" s="142"/>
      <c r="OIH336" s="142"/>
      <c r="OII336" s="142"/>
      <c r="OIJ336" s="142"/>
      <c r="OIK336" s="142"/>
      <c r="OIL336" s="142"/>
      <c r="OIM336" s="142"/>
      <c r="OIN336" s="142"/>
      <c r="OIO336" s="142"/>
      <c r="OIP336" s="142"/>
      <c r="OIQ336" s="142"/>
      <c r="OIR336" s="142"/>
      <c r="OIS336" s="142"/>
      <c r="OIT336" s="142"/>
      <c r="OIU336" s="142"/>
      <c r="OIV336" s="142"/>
      <c r="OIW336" s="142"/>
      <c r="OIX336" s="142"/>
      <c r="OIY336" s="142"/>
      <c r="OIZ336" s="142"/>
      <c r="OJA336" s="142"/>
      <c r="OJB336" s="142"/>
      <c r="OJC336" s="142"/>
      <c r="OJD336" s="142"/>
      <c r="OJE336" s="142"/>
      <c r="OJF336" s="142"/>
      <c r="OJG336" s="142"/>
      <c r="OJH336" s="142"/>
      <c r="OJI336" s="142"/>
      <c r="OJJ336" s="142"/>
      <c r="OJK336" s="142"/>
      <c r="OJL336" s="142"/>
      <c r="OJM336" s="142"/>
      <c r="OJN336" s="142"/>
      <c r="OJO336" s="142"/>
      <c r="OJP336" s="142"/>
      <c r="OJQ336" s="142"/>
      <c r="OJR336" s="142"/>
      <c r="OJS336" s="142"/>
      <c r="OJT336" s="142"/>
      <c r="OJU336" s="142"/>
      <c r="OJV336" s="142"/>
      <c r="OJW336" s="142"/>
      <c r="OJX336" s="142"/>
      <c r="OJY336" s="142"/>
      <c r="OJZ336" s="142"/>
      <c r="OKA336" s="142"/>
      <c r="OKB336" s="142"/>
      <c r="OKC336" s="142"/>
      <c r="OKD336" s="142"/>
      <c r="OKE336" s="142"/>
      <c r="OKF336" s="142"/>
      <c r="OKG336" s="142"/>
      <c r="OKH336" s="142"/>
      <c r="OKI336" s="142"/>
      <c r="OKJ336" s="142"/>
      <c r="OKK336" s="142"/>
      <c r="OKL336" s="142"/>
      <c r="OKM336" s="142"/>
      <c r="OKN336" s="142"/>
      <c r="OKO336" s="142"/>
      <c r="OKP336" s="142"/>
      <c r="OKQ336" s="142"/>
      <c r="OKR336" s="142"/>
      <c r="OKS336" s="142"/>
      <c r="OKT336" s="142"/>
      <c r="OKU336" s="142"/>
      <c r="OKV336" s="142"/>
      <c r="OKW336" s="142"/>
      <c r="OKX336" s="142"/>
      <c r="OKY336" s="142"/>
      <c r="OKZ336" s="142"/>
      <c r="OLA336" s="142"/>
      <c r="OLB336" s="142"/>
      <c r="OLC336" s="142"/>
      <c r="OLD336" s="142"/>
      <c r="OLE336" s="142"/>
      <c r="OLF336" s="142"/>
      <c r="OLG336" s="142"/>
      <c r="OLH336" s="142"/>
      <c r="OLI336" s="142"/>
      <c r="OLJ336" s="142"/>
      <c r="OLK336" s="142"/>
      <c r="OLL336" s="142"/>
      <c r="OLM336" s="142"/>
      <c r="OLN336" s="142"/>
      <c r="OLO336" s="142"/>
      <c r="OLP336" s="142"/>
      <c r="OLQ336" s="142"/>
      <c r="OLR336" s="142"/>
      <c r="OLS336" s="142"/>
      <c r="OLT336" s="142"/>
      <c r="OLU336" s="142"/>
      <c r="OLV336" s="142"/>
      <c r="OLW336" s="142"/>
      <c r="OLX336" s="142"/>
      <c r="OLY336" s="142"/>
      <c r="OLZ336" s="142"/>
      <c r="OMA336" s="142"/>
      <c r="OMB336" s="142"/>
      <c r="OMC336" s="142"/>
      <c r="OMD336" s="142"/>
      <c r="OME336" s="142"/>
      <c r="OMF336" s="142"/>
      <c r="OMG336" s="142"/>
      <c r="OMH336" s="142"/>
      <c r="OMI336" s="142"/>
      <c r="OMJ336" s="142"/>
      <c r="OMK336" s="142"/>
      <c r="OML336" s="142"/>
      <c r="OMM336" s="142"/>
      <c r="OMN336" s="142"/>
      <c r="OMO336" s="142"/>
      <c r="OMP336" s="142"/>
      <c r="OMQ336" s="142"/>
      <c r="OMR336" s="142"/>
      <c r="OMS336" s="142"/>
      <c r="OMT336" s="142"/>
      <c r="OMU336" s="142"/>
      <c r="OMV336" s="142"/>
      <c r="OMW336" s="142"/>
      <c r="OMX336" s="142"/>
      <c r="OMY336" s="142"/>
      <c r="OMZ336" s="142"/>
      <c r="ONA336" s="142"/>
      <c r="ONB336" s="142"/>
      <c r="ONC336" s="142"/>
      <c r="OND336" s="142"/>
      <c r="ONE336" s="142"/>
      <c r="ONF336" s="142"/>
      <c r="ONG336" s="142"/>
      <c r="ONH336" s="142"/>
      <c r="ONI336" s="142"/>
      <c r="ONJ336" s="142"/>
      <c r="ONK336" s="142"/>
      <c r="ONL336" s="142"/>
      <c r="ONM336" s="142"/>
      <c r="ONN336" s="142"/>
      <c r="ONO336" s="142"/>
      <c r="ONP336" s="142"/>
      <c r="ONQ336" s="142"/>
      <c r="ONR336" s="142"/>
      <c r="ONS336" s="142"/>
      <c r="ONT336" s="142"/>
      <c r="ONU336" s="142"/>
      <c r="ONV336" s="142"/>
      <c r="ONW336" s="142"/>
      <c r="ONX336" s="142"/>
      <c r="ONY336" s="142"/>
      <c r="ONZ336" s="142"/>
      <c r="OOA336" s="142"/>
      <c r="OOB336" s="142"/>
      <c r="OOC336" s="142"/>
      <c r="OOD336" s="142"/>
      <c r="OOE336" s="142"/>
      <c r="OOF336" s="142"/>
      <c r="OOG336" s="142"/>
      <c r="OOH336" s="142"/>
      <c r="OOI336" s="142"/>
      <c r="OOJ336" s="142"/>
      <c r="OOK336" s="142"/>
      <c r="OOL336" s="142"/>
      <c r="OOM336" s="142"/>
      <c r="OON336" s="142"/>
      <c r="OOO336" s="142"/>
      <c r="OOP336" s="142"/>
      <c r="OOQ336" s="142"/>
      <c r="OOR336" s="142"/>
      <c r="OOS336" s="142"/>
      <c r="OOT336" s="142"/>
      <c r="OOU336" s="142"/>
      <c r="OOV336" s="142"/>
      <c r="OOW336" s="142"/>
      <c r="OOX336" s="142"/>
      <c r="OOY336" s="142"/>
      <c r="OOZ336" s="142"/>
      <c r="OPA336" s="142"/>
      <c r="OPB336" s="142"/>
      <c r="OPC336" s="142"/>
      <c r="OPD336" s="142"/>
      <c r="OPE336" s="142"/>
      <c r="OPF336" s="142"/>
      <c r="OPG336" s="142"/>
      <c r="OPH336" s="142"/>
      <c r="OPI336" s="142"/>
      <c r="OPJ336" s="142"/>
      <c r="OPK336" s="142"/>
      <c r="OPL336" s="142"/>
      <c r="OPM336" s="142"/>
      <c r="OPN336" s="142"/>
      <c r="OPO336" s="142"/>
      <c r="OPP336" s="142"/>
      <c r="OPQ336" s="142"/>
      <c r="OPR336" s="142"/>
      <c r="OPS336" s="142"/>
      <c r="OPT336" s="142"/>
      <c r="OPU336" s="142"/>
      <c r="OPV336" s="142"/>
      <c r="OPW336" s="142"/>
      <c r="OPX336" s="142"/>
      <c r="OPY336" s="142"/>
      <c r="OPZ336" s="142"/>
      <c r="OQA336" s="142"/>
      <c r="OQB336" s="142"/>
      <c r="OQC336" s="142"/>
      <c r="OQD336" s="142"/>
      <c r="OQE336" s="142"/>
      <c r="OQF336" s="142"/>
      <c r="OQG336" s="142"/>
      <c r="OQH336" s="142"/>
      <c r="OQI336" s="142"/>
      <c r="OQJ336" s="142"/>
      <c r="OQK336" s="142"/>
      <c r="OQL336" s="142"/>
      <c r="OQM336" s="142"/>
      <c r="OQN336" s="142"/>
      <c r="OQO336" s="142"/>
      <c r="OQP336" s="142"/>
      <c r="OQQ336" s="142"/>
      <c r="OQR336" s="142"/>
      <c r="OQS336" s="142"/>
      <c r="OQT336" s="142"/>
      <c r="OQU336" s="142"/>
      <c r="OQV336" s="142"/>
      <c r="OQW336" s="142"/>
      <c r="OQX336" s="142"/>
      <c r="OQY336" s="142"/>
      <c r="OQZ336" s="142"/>
      <c r="ORA336" s="142"/>
      <c r="ORB336" s="142"/>
      <c r="ORC336" s="142"/>
      <c r="ORD336" s="142"/>
      <c r="ORE336" s="142"/>
      <c r="ORF336" s="142"/>
      <c r="ORG336" s="142"/>
      <c r="ORH336" s="142"/>
      <c r="ORI336" s="142"/>
      <c r="ORJ336" s="142"/>
      <c r="ORK336" s="142"/>
      <c r="ORL336" s="142"/>
      <c r="ORM336" s="142"/>
      <c r="ORN336" s="142"/>
      <c r="ORO336" s="142"/>
      <c r="ORP336" s="142"/>
      <c r="ORQ336" s="142"/>
      <c r="ORR336" s="142"/>
      <c r="ORS336" s="142"/>
      <c r="ORT336" s="142"/>
      <c r="ORU336" s="142"/>
      <c r="ORV336" s="142"/>
      <c r="ORW336" s="142"/>
      <c r="ORX336" s="142"/>
      <c r="ORY336" s="142"/>
      <c r="ORZ336" s="142"/>
      <c r="OSA336" s="142"/>
      <c r="OSB336" s="142"/>
      <c r="OSC336" s="142"/>
      <c r="OSD336" s="142"/>
      <c r="OSE336" s="142"/>
      <c r="OSF336" s="142"/>
      <c r="OSG336" s="142"/>
      <c r="OSH336" s="142"/>
      <c r="OSI336" s="142"/>
      <c r="OSJ336" s="142"/>
      <c r="OSK336" s="142"/>
      <c r="OSL336" s="142"/>
      <c r="OSM336" s="142"/>
      <c r="OSN336" s="142"/>
      <c r="OSO336" s="142"/>
      <c r="OSP336" s="142"/>
      <c r="OSQ336" s="142"/>
      <c r="OSR336" s="142"/>
      <c r="OSS336" s="142"/>
      <c r="OST336" s="142"/>
      <c r="OSU336" s="142"/>
      <c r="OSV336" s="142"/>
      <c r="OSW336" s="142"/>
      <c r="OSX336" s="142"/>
      <c r="OSY336" s="142"/>
      <c r="OSZ336" s="142"/>
      <c r="OTA336" s="142"/>
      <c r="OTB336" s="142"/>
      <c r="OTC336" s="142"/>
      <c r="OTD336" s="142"/>
      <c r="OTE336" s="142"/>
      <c r="OTF336" s="142"/>
      <c r="OTG336" s="142"/>
      <c r="OTH336" s="142"/>
      <c r="OTI336" s="142"/>
      <c r="OTJ336" s="142"/>
      <c r="OTK336" s="142"/>
      <c r="OTL336" s="142"/>
      <c r="OTM336" s="142"/>
      <c r="OTN336" s="142"/>
      <c r="OTO336" s="142"/>
      <c r="OTP336" s="142"/>
      <c r="OTQ336" s="142"/>
      <c r="OTR336" s="142"/>
      <c r="OTS336" s="142"/>
      <c r="OTT336" s="142"/>
      <c r="OTU336" s="142"/>
      <c r="OTV336" s="142"/>
      <c r="OTW336" s="142"/>
      <c r="OTX336" s="142"/>
      <c r="OTY336" s="142"/>
      <c r="OTZ336" s="142"/>
      <c r="OUA336" s="142"/>
      <c r="OUB336" s="142"/>
      <c r="OUC336" s="142"/>
      <c r="OUD336" s="142"/>
      <c r="OUE336" s="142"/>
      <c r="OUF336" s="142"/>
      <c r="OUG336" s="142"/>
      <c r="OUH336" s="142"/>
      <c r="OUI336" s="142"/>
      <c r="OUJ336" s="142"/>
      <c r="OUK336" s="142"/>
      <c r="OUL336" s="142"/>
      <c r="OUM336" s="142"/>
      <c r="OUN336" s="142"/>
      <c r="OUO336" s="142"/>
      <c r="OUP336" s="142"/>
      <c r="OUQ336" s="142"/>
      <c r="OUR336" s="142"/>
      <c r="OUS336" s="142"/>
      <c r="OUT336" s="142"/>
      <c r="OUU336" s="142"/>
      <c r="OUV336" s="142"/>
      <c r="OUW336" s="142"/>
      <c r="OUX336" s="142"/>
      <c r="OUY336" s="142"/>
      <c r="OUZ336" s="142"/>
      <c r="OVA336" s="142"/>
      <c r="OVB336" s="142"/>
      <c r="OVC336" s="142"/>
      <c r="OVD336" s="142"/>
      <c r="OVE336" s="142"/>
      <c r="OVF336" s="142"/>
      <c r="OVG336" s="142"/>
      <c r="OVH336" s="142"/>
      <c r="OVI336" s="142"/>
      <c r="OVJ336" s="142"/>
      <c r="OVK336" s="142"/>
      <c r="OVL336" s="142"/>
      <c r="OVM336" s="142"/>
      <c r="OVN336" s="142"/>
      <c r="OVO336" s="142"/>
      <c r="OVP336" s="142"/>
      <c r="OVQ336" s="142"/>
      <c r="OVR336" s="142"/>
      <c r="OVS336" s="142"/>
      <c r="OVT336" s="142"/>
      <c r="OVU336" s="142"/>
      <c r="OVV336" s="142"/>
      <c r="OVW336" s="142"/>
      <c r="OVX336" s="142"/>
      <c r="OVY336" s="142"/>
      <c r="OVZ336" s="142"/>
      <c r="OWA336" s="142"/>
      <c r="OWB336" s="142"/>
      <c r="OWC336" s="142"/>
      <c r="OWD336" s="142"/>
      <c r="OWE336" s="142"/>
      <c r="OWF336" s="142"/>
      <c r="OWG336" s="142"/>
      <c r="OWH336" s="142"/>
      <c r="OWI336" s="142"/>
      <c r="OWJ336" s="142"/>
      <c r="OWK336" s="142"/>
      <c r="OWL336" s="142"/>
      <c r="OWM336" s="142"/>
      <c r="OWN336" s="142"/>
      <c r="OWO336" s="142"/>
      <c r="OWP336" s="142"/>
      <c r="OWQ336" s="142"/>
      <c r="OWR336" s="142"/>
      <c r="OWS336" s="142"/>
      <c r="OWT336" s="142"/>
      <c r="OWU336" s="142"/>
      <c r="OWV336" s="142"/>
      <c r="OWW336" s="142"/>
      <c r="OWX336" s="142"/>
      <c r="OWY336" s="142"/>
      <c r="OWZ336" s="142"/>
      <c r="OXA336" s="142"/>
      <c r="OXB336" s="142"/>
      <c r="OXC336" s="142"/>
      <c r="OXD336" s="142"/>
      <c r="OXE336" s="142"/>
      <c r="OXF336" s="142"/>
      <c r="OXG336" s="142"/>
      <c r="OXH336" s="142"/>
      <c r="OXI336" s="142"/>
      <c r="OXJ336" s="142"/>
      <c r="OXK336" s="142"/>
      <c r="OXL336" s="142"/>
      <c r="OXM336" s="142"/>
      <c r="OXN336" s="142"/>
      <c r="OXO336" s="142"/>
      <c r="OXP336" s="142"/>
      <c r="OXQ336" s="142"/>
      <c r="OXR336" s="142"/>
      <c r="OXS336" s="142"/>
      <c r="OXT336" s="142"/>
      <c r="OXU336" s="142"/>
      <c r="OXV336" s="142"/>
      <c r="OXW336" s="142"/>
      <c r="OXX336" s="142"/>
      <c r="OXY336" s="142"/>
      <c r="OXZ336" s="142"/>
      <c r="OYA336" s="142"/>
      <c r="OYB336" s="142"/>
      <c r="OYC336" s="142"/>
      <c r="OYD336" s="142"/>
      <c r="OYE336" s="142"/>
      <c r="OYF336" s="142"/>
      <c r="OYG336" s="142"/>
      <c r="OYH336" s="142"/>
      <c r="OYI336" s="142"/>
      <c r="OYJ336" s="142"/>
      <c r="OYK336" s="142"/>
      <c r="OYL336" s="142"/>
      <c r="OYM336" s="142"/>
      <c r="OYN336" s="142"/>
      <c r="OYO336" s="142"/>
      <c r="OYP336" s="142"/>
      <c r="OYQ336" s="142"/>
      <c r="OYR336" s="142"/>
      <c r="OYS336" s="142"/>
      <c r="OYT336" s="142"/>
      <c r="OYU336" s="142"/>
      <c r="OYV336" s="142"/>
      <c r="OYW336" s="142"/>
      <c r="OYX336" s="142"/>
      <c r="OYY336" s="142"/>
      <c r="OYZ336" s="142"/>
      <c r="OZA336" s="142"/>
      <c r="OZB336" s="142"/>
      <c r="OZC336" s="142"/>
      <c r="OZD336" s="142"/>
      <c r="OZE336" s="142"/>
      <c r="OZF336" s="142"/>
      <c r="OZG336" s="142"/>
      <c r="OZH336" s="142"/>
      <c r="OZI336" s="142"/>
      <c r="OZJ336" s="142"/>
      <c r="OZK336" s="142"/>
      <c r="OZL336" s="142"/>
      <c r="OZM336" s="142"/>
      <c r="OZN336" s="142"/>
      <c r="OZO336" s="142"/>
      <c r="OZP336" s="142"/>
      <c r="OZQ336" s="142"/>
      <c r="OZR336" s="142"/>
      <c r="OZS336" s="142"/>
      <c r="OZT336" s="142"/>
      <c r="OZU336" s="142"/>
      <c r="OZV336" s="142"/>
      <c r="OZW336" s="142"/>
      <c r="OZX336" s="142"/>
      <c r="OZY336" s="142"/>
      <c r="OZZ336" s="142"/>
      <c r="PAA336" s="142"/>
      <c r="PAB336" s="142"/>
      <c r="PAC336" s="142"/>
      <c r="PAD336" s="142"/>
      <c r="PAE336" s="142"/>
      <c r="PAF336" s="142"/>
      <c r="PAG336" s="142"/>
      <c r="PAH336" s="142"/>
      <c r="PAI336" s="142"/>
      <c r="PAJ336" s="142"/>
      <c r="PAK336" s="142"/>
      <c r="PAL336" s="142"/>
      <c r="PAM336" s="142"/>
      <c r="PAN336" s="142"/>
      <c r="PAO336" s="142"/>
      <c r="PAP336" s="142"/>
      <c r="PAQ336" s="142"/>
      <c r="PAR336" s="142"/>
      <c r="PAS336" s="142"/>
      <c r="PAT336" s="142"/>
      <c r="PAU336" s="142"/>
      <c r="PAV336" s="142"/>
      <c r="PAW336" s="142"/>
      <c r="PAX336" s="142"/>
      <c r="PAY336" s="142"/>
      <c r="PAZ336" s="142"/>
      <c r="PBA336" s="142"/>
      <c r="PBB336" s="142"/>
      <c r="PBC336" s="142"/>
      <c r="PBD336" s="142"/>
      <c r="PBE336" s="142"/>
      <c r="PBF336" s="142"/>
      <c r="PBG336" s="142"/>
      <c r="PBH336" s="142"/>
      <c r="PBI336" s="142"/>
      <c r="PBJ336" s="142"/>
      <c r="PBK336" s="142"/>
      <c r="PBL336" s="142"/>
      <c r="PBM336" s="142"/>
      <c r="PBN336" s="142"/>
      <c r="PBO336" s="142"/>
      <c r="PBP336" s="142"/>
      <c r="PBQ336" s="142"/>
      <c r="PBR336" s="142"/>
      <c r="PBS336" s="142"/>
      <c r="PBT336" s="142"/>
      <c r="PBU336" s="142"/>
      <c r="PBV336" s="142"/>
      <c r="PBW336" s="142"/>
      <c r="PBX336" s="142"/>
      <c r="PBY336" s="142"/>
      <c r="PBZ336" s="142"/>
      <c r="PCA336" s="142"/>
      <c r="PCB336" s="142"/>
      <c r="PCC336" s="142"/>
      <c r="PCD336" s="142"/>
      <c r="PCE336" s="142"/>
      <c r="PCF336" s="142"/>
      <c r="PCG336" s="142"/>
      <c r="PCH336" s="142"/>
      <c r="PCI336" s="142"/>
      <c r="PCJ336" s="142"/>
      <c r="PCK336" s="142"/>
      <c r="PCL336" s="142"/>
      <c r="PCM336" s="142"/>
      <c r="PCN336" s="142"/>
      <c r="PCO336" s="142"/>
      <c r="PCP336" s="142"/>
      <c r="PCQ336" s="142"/>
      <c r="PCR336" s="142"/>
      <c r="PCS336" s="142"/>
      <c r="PCT336" s="142"/>
      <c r="PCU336" s="142"/>
      <c r="PCV336" s="142"/>
      <c r="PCW336" s="142"/>
      <c r="PCX336" s="142"/>
      <c r="PCY336" s="142"/>
      <c r="PCZ336" s="142"/>
      <c r="PDA336" s="142"/>
      <c r="PDB336" s="142"/>
      <c r="PDC336" s="142"/>
      <c r="PDD336" s="142"/>
      <c r="PDE336" s="142"/>
      <c r="PDF336" s="142"/>
      <c r="PDG336" s="142"/>
      <c r="PDH336" s="142"/>
      <c r="PDI336" s="142"/>
      <c r="PDJ336" s="142"/>
      <c r="PDK336" s="142"/>
      <c r="PDL336" s="142"/>
      <c r="PDM336" s="142"/>
      <c r="PDN336" s="142"/>
      <c r="PDO336" s="142"/>
      <c r="PDP336" s="142"/>
      <c r="PDQ336" s="142"/>
      <c r="PDR336" s="142"/>
      <c r="PDS336" s="142"/>
      <c r="PDT336" s="142"/>
      <c r="PDU336" s="142"/>
      <c r="PDV336" s="142"/>
      <c r="PDW336" s="142"/>
      <c r="PDX336" s="142"/>
      <c r="PDY336" s="142"/>
      <c r="PDZ336" s="142"/>
      <c r="PEA336" s="142"/>
      <c r="PEB336" s="142"/>
      <c r="PEC336" s="142"/>
      <c r="PED336" s="142"/>
      <c r="PEE336" s="142"/>
      <c r="PEF336" s="142"/>
      <c r="PEG336" s="142"/>
      <c r="PEH336" s="142"/>
      <c r="PEI336" s="142"/>
      <c r="PEJ336" s="142"/>
      <c r="PEK336" s="142"/>
      <c r="PEL336" s="142"/>
      <c r="PEM336" s="142"/>
      <c r="PEN336" s="142"/>
      <c r="PEO336" s="142"/>
      <c r="PEP336" s="142"/>
      <c r="PEQ336" s="142"/>
      <c r="PER336" s="142"/>
      <c r="PES336" s="142"/>
      <c r="PET336" s="142"/>
      <c r="PEU336" s="142"/>
      <c r="PEV336" s="142"/>
      <c r="PEW336" s="142"/>
      <c r="PEX336" s="142"/>
      <c r="PEY336" s="142"/>
      <c r="PEZ336" s="142"/>
      <c r="PFA336" s="142"/>
      <c r="PFB336" s="142"/>
      <c r="PFC336" s="142"/>
      <c r="PFD336" s="142"/>
      <c r="PFE336" s="142"/>
      <c r="PFF336" s="142"/>
      <c r="PFG336" s="142"/>
      <c r="PFH336" s="142"/>
      <c r="PFI336" s="142"/>
      <c r="PFJ336" s="142"/>
      <c r="PFK336" s="142"/>
      <c r="PFL336" s="142"/>
      <c r="PFM336" s="142"/>
      <c r="PFN336" s="142"/>
      <c r="PFO336" s="142"/>
      <c r="PFP336" s="142"/>
      <c r="PFQ336" s="142"/>
      <c r="PFR336" s="142"/>
      <c r="PFS336" s="142"/>
      <c r="PFT336" s="142"/>
      <c r="PFU336" s="142"/>
      <c r="PFV336" s="142"/>
      <c r="PFW336" s="142"/>
      <c r="PFX336" s="142"/>
      <c r="PFY336" s="142"/>
      <c r="PFZ336" s="142"/>
      <c r="PGA336" s="142"/>
      <c r="PGB336" s="142"/>
      <c r="PGC336" s="142"/>
      <c r="PGD336" s="142"/>
      <c r="PGE336" s="142"/>
      <c r="PGF336" s="142"/>
      <c r="PGG336" s="142"/>
      <c r="PGH336" s="142"/>
      <c r="PGI336" s="142"/>
      <c r="PGJ336" s="142"/>
      <c r="PGK336" s="142"/>
      <c r="PGL336" s="142"/>
      <c r="PGM336" s="142"/>
      <c r="PGN336" s="142"/>
      <c r="PGO336" s="142"/>
      <c r="PGP336" s="142"/>
      <c r="PGQ336" s="142"/>
      <c r="PGR336" s="142"/>
      <c r="PGS336" s="142"/>
      <c r="PGT336" s="142"/>
      <c r="PGU336" s="142"/>
      <c r="PGV336" s="142"/>
      <c r="PGW336" s="142"/>
      <c r="PGX336" s="142"/>
      <c r="PGY336" s="142"/>
      <c r="PGZ336" s="142"/>
      <c r="PHA336" s="142"/>
      <c r="PHB336" s="142"/>
      <c r="PHC336" s="142"/>
      <c r="PHD336" s="142"/>
      <c r="PHE336" s="142"/>
      <c r="PHF336" s="142"/>
      <c r="PHG336" s="142"/>
      <c r="PHH336" s="142"/>
      <c r="PHI336" s="142"/>
      <c r="PHJ336" s="142"/>
      <c r="PHK336" s="142"/>
      <c r="PHL336" s="142"/>
      <c r="PHM336" s="142"/>
      <c r="PHN336" s="142"/>
      <c r="PHO336" s="142"/>
      <c r="PHP336" s="142"/>
      <c r="PHQ336" s="142"/>
      <c r="PHR336" s="142"/>
      <c r="PHS336" s="142"/>
      <c r="PHT336" s="142"/>
      <c r="PHU336" s="142"/>
      <c r="PHV336" s="142"/>
      <c r="PHW336" s="142"/>
      <c r="PHX336" s="142"/>
      <c r="PHY336" s="142"/>
      <c r="PHZ336" s="142"/>
      <c r="PIA336" s="142"/>
      <c r="PIB336" s="142"/>
      <c r="PIC336" s="142"/>
      <c r="PID336" s="142"/>
      <c r="PIE336" s="142"/>
      <c r="PIF336" s="142"/>
      <c r="PIG336" s="142"/>
      <c r="PIH336" s="142"/>
      <c r="PII336" s="142"/>
      <c r="PIJ336" s="142"/>
      <c r="PIK336" s="142"/>
      <c r="PIL336" s="142"/>
      <c r="PIM336" s="142"/>
      <c r="PIN336" s="142"/>
      <c r="PIO336" s="142"/>
      <c r="PIP336" s="142"/>
      <c r="PIQ336" s="142"/>
      <c r="PIR336" s="142"/>
      <c r="PIS336" s="142"/>
      <c r="PIT336" s="142"/>
      <c r="PIU336" s="142"/>
      <c r="PIV336" s="142"/>
      <c r="PIW336" s="142"/>
      <c r="PIX336" s="142"/>
      <c r="PIY336" s="142"/>
      <c r="PIZ336" s="142"/>
      <c r="PJA336" s="142"/>
      <c r="PJB336" s="142"/>
      <c r="PJC336" s="142"/>
      <c r="PJD336" s="142"/>
      <c r="PJE336" s="142"/>
      <c r="PJF336" s="142"/>
      <c r="PJG336" s="142"/>
      <c r="PJH336" s="142"/>
      <c r="PJI336" s="142"/>
      <c r="PJJ336" s="142"/>
      <c r="PJK336" s="142"/>
      <c r="PJL336" s="142"/>
      <c r="PJM336" s="142"/>
      <c r="PJN336" s="142"/>
      <c r="PJO336" s="142"/>
      <c r="PJP336" s="142"/>
      <c r="PJQ336" s="142"/>
      <c r="PJR336" s="142"/>
      <c r="PJS336" s="142"/>
      <c r="PJT336" s="142"/>
      <c r="PJU336" s="142"/>
      <c r="PJV336" s="142"/>
      <c r="PJW336" s="142"/>
      <c r="PJX336" s="142"/>
      <c r="PJY336" s="142"/>
      <c r="PJZ336" s="142"/>
      <c r="PKA336" s="142"/>
      <c r="PKB336" s="142"/>
      <c r="PKC336" s="142"/>
      <c r="PKD336" s="142"/>
      <c r="PKE336" s="142"/>
      <c r="PKF336" s="142"/>
      <c r="PKG336" s="142"/>
      <c r="PKH336" s="142"/>
      <c r="PKI336" s="142"/>
      <c r="PKJ336" s="142"/>
      <c r="PKK336" s="142"/>
      <c r="PKL336" s="142"/>
      <c r="PKM336" s="142"/>
      <c r="PKN336" s="142"/>
      <c r="PKO336" s="142"/>
      <c r="PKP336" s="142"/>
      <c r="PKQ336" s="142"/>
      <c r="PKR336" s="142"/>
      <c r="PKS336" s="142"/>
      <c r="PKT336" s="142"/>
      <c r="PKU336" s="142"/>
      <c r="PKV336" s="142"/>
      <c r="PKW336" s="142"/>
      <c r="PKX336" s="142"/>
      <c r="PKY336" s="142"/>
      <c r="PKZ336" s="142"/>
      <c r="PLA336" s="142"/>
      <c r="PLB336" s="142"/>
      <c r="PLC336" s="142"/>
      <c r="PLD336" s="142"/>
      <c r="PLE336" s="142"/>
      <c r="PLF336" s="142"/>
      <c r="PLG336" s="142"/>
      <c r="PLH336" s="142"/>
      <c r="PLI336" s="142"/>
      <c r="PLJ336" s="142"/>
      <c r="PLK336" s="142"/>
      <c r="PLL336" s="142"/>
      <c r="PLM336" s="142"/>
      <c r="PLN336" s="142"/>
      <c r="PLO336" s="142"/>
      <c r="PLP336" s="142"/>
      <c r="PLQ336" s="142"/>
      <c r="PLR336" s="142"/>
      <c r="PLS336" s="142"/>
      <c r="PLT336" s="142"/>
      <c r="PLU336" s="142"/>
      <c r="PLV336" s="142"/>
      <c r="PLW336" s="142"/>
      <c r="PLX336" s="142"/>
      <c r="PLY336" s="142"/>
      <c r="PLZ336" s="142"/>
      <c r="PMA336" s="142"/>
      <c r="PMB336" s="142"/>
      <c r="PMC336" s="142"/>
      <c r="PMD336" s="142"/>
      <c r="PME336" s="142"/>
      <c r="PMF336" s="142"/>
      <c r="PMG336" s="142"/>
      <c r="PMH336" s="142"/>
      <c r="PMI336" s="142"/>
      <c r="PMJ336" s="142"/>
      <c r="PMK336" s="142"/>
      <c r="PML336" s="142"/>
      <c r="PMM336" s="142"/>
      <c r="PMN336" s="142"/>
      <c r="PMO336" s="142"/>
      <c r="PMP336" s="142"/>
      <c r="PMQ336" s="142"/>
      <c r="PMR336" s="142"/>
      <c r="PMS336" s="142"/>
      <c r="PMT336" s="142"/>
      <c r="PMU336" s="142"/>
      <c r="PMV336" s="142"/>
      <c r="PMW336" s="142"/>
      <c r="PMX336" s="142"/>
      <c r="PMY336" s="142"/>
      <c r="PMZ336" s="142"/>
      <c r="PNA336" s="142"/>
      <c r="PNB336" s="142"/>
      <c r="PNC336" s="142"/>
      <c r="PND336" s="142"/>
      <c r="PNE336" s="142"/>
      <c r="PNF336" s="142"/>
      <c r="PNG336" s="142"/>
      <c r="PNH336" s="142"/>
      <c r="PNI336" s="142"/>
      <c r="PNJ336" s="142"/>
      <c r="PNK336" s="142"/>
      <c r="PNL336" s="142"/>
      <c r="PNM336" s="142"/>
      <c r="PNN336" s="142"/>
      <c r="PNO336" s="142"/>
      <c r="PNP336" s="142"/>
      <c r="PNQ336" s="142"/>
      <c r="PNR336" s="142"/>
      <c r="PNS336" s="142"/>
      <c r="PNT336" s="142"/>
      <c r="PNU336" s="142"/>
      <c r="PNV336" s="142"/>
      <c r="PNW336" s="142"/>
      <c r="PNX336" s="142"/>
      <c r="PNY336" s="142"/>
      <c r="PNZ336" s="142"/>
      <c r="POA336" s="142"/>
      <c r="POB336" s="142"/>
      <c r="POC336" s="142"/>
      <c r="POD336" s="142"/>
      <c r="POE336" s="142"/>
      <c r="POF336" s="142"/>
      <c r="POG336" s="142"/>
      <c r="POH336" s="142"/>
      <c r="POI336" s="142"/>
      <c r="POJ336" s="142"/>
      <c r="POK336" s="142"/>
      <c r="POL336" s="142"/>
      <c r="POM336" s="142"/>
      <c r="PON336" s="142"/>
      <c r="POO336" s="142"/>
      <c r="POP336" s="142"/>
      <c r="POQ336" s="142"/>
      <c r="POR336" s="142"/>
      <c r="POS336" s="142"/>
      <c r="POT336" s="142"/>
      <c r="POU336" s="142"/>
      <c r="POV336" s="142"/>
      <c r="POW336" s="142"/>
      <c r="POX336" s="142"/>
      <c r="POY336" s="142"/>
      <c r="POZ336" s="142"/>
      <c r="PPA336" s="142"/>
      <c r="PPB336" s="142"/>
      <c r="PPC336" s="142"/>
      <c r="PPD336" s="142"/>
      <c r="PPE336" s="142"/>
      <c r="PPF336" s="142"/>
      <c r="PPG336" s="142"/>
      <c r="PPH336" s="142"/>
      <c r="PPI336" s="142"/>
      <c r="PPJ336" s="142"/>
      <c r="PPK336" s="142"/>
      <c r="PPL336" s="142"/>
      <c r="PPM336" s="142"/>
      <c r="PPN336" s="142"/>
      <c r="PPO336" s="142"/>
      <c r="PPP336" s="142"/>
      <c r="PPQ336" s="142"/>
      <c r="PPR336" s="142"/>
      <c r="PPS336" s="142"/>
      <c r="PPT336" s="142"/>
      <c r="PPU336" s="142"/>
      <c r="PPV336" s="142"/>
      <c r="PPW336" s="142"/>
      <c r="PPX336" s="142"/>
      <c r="PPY336" s="142"/>
      <c r="PPZ336" s="142"/>
      <c r="PQA336" s="142"/>
      <c r="PQB336" s="142"/>
      <c r="PQC336" s="142"/>
      <c r="PQD336" s="142"/>
      <c r="PQE336" s="142"/>
      <c r="PQF336" s="142"/>
      <c r="PQG336" s="142"/>
      <c r="PQH336" s="142"/>
      <c r="PQI336" s="142"/>
      <c r="PQJ336" s="142"/>
      <c r="PQK336" s="142"/>
      <c r="PQL336" s="142"/>
      <c r="PQM336" s="142"/>
      <c r="PQN336" s="142"/>
      <c r="PQO336" s="142"/>
      <c r="PQP336" s="142"/>
      <c r="PQQ336" s="142"/>
      <c r="PQR336" s="142"/>
      <c r="PQS336" s="142"/>
      <c r="PQT336" s="142"/>
      <c r="PQU336" s="142"/>
      <c r="PQV336" s="142"/>
      <c r="PQW336" s="142"/>
      <c r="PQX336" s="142"/>
      <c r="PQY336" s="142"/>
      <c r="PQZ336" s="142"/>
      <c r="PRA336" s="142"/>
      <c r="PRB336" s="142"/>
      <c r="PRC336" s="142"/>
      <c r="PRD336" s="142"/>
      <c r="PRE336" s="142"/>
      <c r="PRF336" s="142"/>
      <c r="PRG336" s="142"/>
      <c r="PRH336" s="142"/>
      <c r="PRI336" s="142"/>
      <c r="PRJ336" s="142"/>
      <c r="PRK336" s="142"/>
      <c r="PRL336" s="142"/>
      <c r="PRM336" s="142"/>
      <c r="PRN336" s="142"/>
      <c r="PRO336" s="142"/>
      <c r="PRP336" s="142"/>
      <c r="PRQ336" s="142"/>
      <c r="PRR336" s="142"/>
      <c r="PRS336" s="142"/>
      <c r="PRT336" s="142"/>
      <c r="PRU336" s="142"/>
      <c r="PRV336" s="142"/>
      <c r="PRW336" s="142"/>
      <c r="PRX336" s="142"/>
      <c r="PRY336" s="142"/>
      <c r="PRZ336" s="142"/>
      <c r="PSA336" s="142"/>
      <c r="PSB336" s="142"/>
      <c r="PSC336" s="142"/>
      <c r="PSD336" s="142"/>
      <c r="PSE336" s="142"/>
      <c r="PSF336" s="142"/>
      <c r="PSG336" s="142"/>
      <c r="PSH336" s="142"/>
      <c r="PSI336" s="142"/>
      <c r="PSJ336" s="142"/>
      <c r="PSK336" s="142"/>
      <c r="PSL336" s="142"/>
      <c r="PSM336" s="142"/>
      <c r="PSN336" s="142"/>
      <c r="PSO336" s="142"/>
      <c r="PSP336" s="142"/>
      <c r="PSQ336" s="142"/>
      <c r="PSR336" s="142"/>
      <c r="PSS336" s="142"/>
      <c r="PST336" s="142"/>
      <c r="PSU336" s="142"/>
      <c r="PSV336" s="142"/>
      <c r="PSW336" s="142"/>
      <c r="PSX336" s="142"/>
      <c r="PSY336" s="142"/>
      <c r="PSZ336" s="142"/>
      <c r="PTA336" s="142"/>
      <c r="PTB336" s="142"/>
      <c r="PTC336" s="142"/>
      <c r="PTD336" s="142"/>
      <c r="PTE336" s="142"/>
      <c r="PTF336" s="142"/>
      <c r="PTG336" s="142"/>
      <c r="PTH336" s="142"/>
      <c r="PTI336" s="142"/>
      <c r="PTJ336" s="142"/>
      <c r="PTK336" s="142"/>
      <c r="PTL336" s="142"/>
      <c r="PTM336" s="142"/>
      <c r="PTN336" s="142"/>
      <c r="PTO336" s="142"/>
      <c r="PTP336" s="142"/>
      <c r="PTQ336" s="142"/>
      <c r="PTR336" s="142"/>
      <c r="PTS336" s="142"/>
      <c r="PTT336" s="142"/>
      <c r="PTU336" s="142"/>
      <c r="PTV336" s="142"/>
      <c r="PTW336" s="142"/>
      <c r="PTX336" s="142"/>
      <c r="PTY336" s="142"/>
      <c r="PTZ336" s="142"/>
      <c r="PUA336" s="142"/>
      <c r="PUB336" s="142"/>
      <c r="PUC336" s="142"/>
      <c r="PUD336" s="142"/>
      <c r="PUE336" s="142"/>
      <c r="PUF336" s="142"/>
      <c r="PUG336" s="142"/>
      <c r="PUH336" s="142"/>
      <c r="PUI336" s="142"/>
      <c r="PUJ336" s="142"/>
      <c r="PUK336" s="142"/>
      <c r="PUL336" s="142"/>
      <c r="PUM336" s="142"/>
      <c r="PUN336" s="142"/>
      <c r="PUO336" s="142"/>
      <c r="PUP336" s="142"/>
      <c r="PUQ336" s="142"/>
      <c r="PUR336" s="142"/>
      <c r="PUS336" s="142"/>
      <c r="PUT336" s="142"/>
      <c r="PUU336" s="142"/>
      <c r="PUV336" s="142"/>
      <c r="PUW336" s="142"/>
      <c r="PUX336" s="142"/>
      <c r="PUY336" s="142"/>
      <c r="PUZ336" s="142"/>
      <c r="PVA336" s="142"/>
      <c r="PVB336" s="142"/>
      <c r="PVC336" s="142"/>
      <c r="PVD336" s="142"/>
      <c r="PVE336" s="142"/>
      <c r="PVF336" s="142"/>
      <c r="PVG336" s="142"/>
      <c r="PVH336" s="142"/>
      <c r="PVI336" s="142"/>
      <c r="PVJ336" s="142"/>
      <c r="PVK336" s="142"/>
      <c r="PVL336" s="142"/>
      <c r="PVM336" s="142"/>
      <c r="PVN336" s="142"/>
      <c r="PVO336" s="142"/>
      <c r="PVP336" s="142"/>
      <c r="PVQ336" s="142"/>
      <c r="PVR336" s="142"/>
      <c r="PVS336" s="142"/>
      <c r="PVT336" s="142"/>
      <c r="PVU336" s="142"/>
      <c r="PVV336" s="142"/>
      <c r="PVW336" s="142"/>
      <c r="PVX336" s="142"/>
      <c r="PVY336" s="142"/>
      <c r="PVZ336" s="142"/>
      <c r="PWA336" s="142"/>
      <c r="PWB336" s="142"/>
      <c r="PWC336" s="142"/>
      <c r="PWD336" s="142"/>
      <c r="PWE336" s="142"/>
      <c r="PWF336" s="142"/>
      <c r="PWG336" s="142"/>
      <c r="PWH336" s="142"/>
      <c r="PWI336" s="142"/>
      <c r="PWJ336" s="142"/>
      <c r="PWK336" s="142"/>
      <c r="PWL336" s="142"/>
      <c r="PWM336" s="142"/>
      <c r="PWN336" s="142"/>
      <c r="PWO336" s="142"/>
      <c r="PWP336" s="142"/>
      <c r="PWQ336" s="142"/>
      <c r="PWR336" s="142"/>
      <c r="PWS336" s="142"/>
      <c r="PWT336" s="142"/>
      <c r="PWU336" s="142"/>
      <c r="PWV336" s="142"/>
      <c r="PWW336" s="142"/>
      <c r="PWX336" s="142"/>
      <c r="PWY336" s="142"/>
      <c r="PWZ336" s="142"/>
      <c r="PXA336" s="142"/>
      <c r="PXB336" s="142"/>
      <c r="PXC336" s="142"/>
      <c r="PXD336" s="142"/>
      <c r="PXE336" s="142"/>
      <c r="PXF336" s="142"/>
      <c r="PXG336" s="142"/>
      <c r="PXH336" s="142"/>
      <c r="PXI336" s="142"/>
      <c r="PXJ336" s="142"/>
      <c r="PXK336" s="142"/>
      <c r="PXL336" s="142"/>
      <c r="PXM336" s="142"/>
      <c r="PXN336" s="142"/>
      <c r="PXO336" s="142"/>
      <c r="PXP336" s="142"/>
      <c r="PXQ336" s="142"/>
      <c r="PXR336" s="142"/>
      <c r="PXS336" s="142"/>
      <c r="PXT336" s="142"/>
      <c r="PXU336" s="142"/>
      <c r="PXV336" s="142"/>
      <c r="PXW336" s="142"/>
      <c r="PXX336" s="142"/>
      <c r="PXY336" s="142"/>
      <c r="PXZ336" s="142"/>
      <c r="PYA336" s="142"/>
      <c r="PYB336" s="142"/>
      <c r="PYC336" s="142"/>
      <c r="PYD336" s="142"/>
      <c r="PYE336" s="142"/>
      <c r="PYF336" s="142"/>
      <c r="PYG336" s="142"/>
      <c r="PYH336" s="142"/>
      <c r="PYI336" s="142"/>
      <c r="PYJ336" s="142"/>
      <c r="PYK336" s="142"/>
      <c r="PYL336" s="142"/>
      <c r="PYM336" s="142"/>
      <c r="PYN336" s="142"/>
      <c r="PYO336" s="142"/>
      <c r="PYP336" s="142"/>
      <c r="PYQ336" s="142"/>
      <c r="PYR336" s="142"/>
      <c r="PYS336" s="142"/>
      <c r="PYT336" s="142"/>
      <c r="PYU336" s="142"/>
      <c r="PYV336" s="142"/>
      <c r="PYW336" s="142"/>
      <c r="PYX336" s="142"/>
      <c r="PYY336" s="142"/>
      <c r="PYZ336" s="142"/>
      <c r="PZA336" s="142"/>
      <c r="PZB336" s="142"/>
      <c r="PZC336" s="142"/>
      <c r="PZD336" s="142"/>
      <c r="PZE336" s="142"/>
      <c r="PZF336" s="142"/>
      <c r="PZG336" s="142"/>
      <c r="PZH336" s="142"/>
      <c r="PZI336" s="142"/>
      <c r="PZJ336" s="142"/>
      <c r="PZK336" s="142"/>
      <c r="PZL336" s="142"/>
      <c r="PZM336" s="142"/>
      <c r="PZN336" s="142"/>
      <c r="PZO336" s="142"/>
      <c r="PZP336" s="142"/>
      <c r="PZQ336" s="142"/>
      <c r="PZR336" s="142"/>
      <c r="PZS336" s="142"/>
      <c r="PZT336" s="142"/>
      <c r="PZU336" s="142"/>
      <c r="PZV336" s="142"/>
      <c r="PZW336" s="142"/>
      <c r="PZX336" s="142"/>
      <c r="PZY336" s="142"/>
      <c r="PZZ336" s="142"/>
      <c r="QAA336" s="142"/>
      <c r="QAB336" s="142"/>
      <c r="QAC336" s="142"/>
      <c r="QAD336" s="142"/>
      <c r="QAE336" s="142"/>
      <c r="QAF336" s="142"/>
      <c r="QAG336" s="142"/>
      <c r="QAH336" s="142"/>
      <c r="QAI336" s="142"/>
      <c r="QAJ336" s="142"/>
      <c r="QAK336" s="142"/>
      <c r="QAL336" s="142"/>
      <c r="QAM336" s="142"/>
      <c r="QAN336" s="142"/>
      <c r="QAO336" s="142"/>
      <c r="QAP336" s="142"/>
      <c r="QAQ336" s="142"/>
      <c r="QAR336" s="142"/>
      <c r="QAS336" s="142"/>
      <c r="QAT336" s="142"/>
      <c r="QAU336" s="142"/>
      <c r="QAV336" s="142"/>
      <c r="QAW336" s="142"/>
      <c r="QAX336" s="142"/>
      <c r="QAY336" s="142"/>
      <c r="QAZ336" s="142"/>
      <c r="QBA336" s="142"/>
      <c r="QBB336" s="142"/>
      <c r="QBC336" s="142"/>
      <c r="QBD336" s="142"/>
      <c r="QBE336" s="142"/>
      <c r="QBF336" s="142"/>
      <c r="QBG336" s="142"/>
      <c r="QBH336" s="142"/>
      <c r="QBI336" s="142"/>
      <c r="QBJ336" s="142"/>
      <c r="QBK336" s="142"/>
      <c r="QBL336" s="142"/>
      <c r="QBM336" s="142"/>
      <c r="QBN336" s="142"/>
      <c r="QBO336" s="142"/>
      <c r="QBP336" s="142"/>
      <c r="QBQ336" s="142"/>
      <c r="QBR336" s="142"/>
      <c r="QBS336" s="142"/>
      <c r="QBT336" s="142"/>
      <c r="QBU336" s="142"/>
      <c r="QBV336" s="142"/>
      <c r="QBW336" s="142"/>
      <c r="QBX336" s="142"/>
      <c r="QBY336" s="142"/>
      <c r="QBZ336" s="142"/>
      <c r="QCA336" s="142"/>
      <c r="QCB336" s="142"/>
      <c r="QCC336" s="142"/>
      <c r="QCD336" s="142"/>
      <c r="QCE336" s="142"/>
      <c r="QCF336" s="142"/>
      <c r="QCG336" s="142"/>
      <c r="QCH336" s="142"/>
      <c r="QCI336" s="142"/>
      <c r="QCJ336" s="142"/>
      <c r="QCK336" s="142"/>
      <c r="QCL336" s="142"/>
      <c r="QCM336" s="142"/>
      <c r="QCN336" s="142"/>
      <c r="QCO336" s="142"/>
      <c r="QCP336" s="142"/>
      <c r="QCQ336" s="142"/>
      <c r="QCR336" s="142"/>
      <c r="QCS336" s="142"/>
      <c r="QCT336" s="142"/>
      <c r="QCU336" s="142"/>
      <c r="QCV336" s="142"/>
      <c r="QCW336" s="142"/>
      <c r="QCX336" s="142"/>
      <c r="QCY336" s="142"/>
      <c r="QCZ336" s="142"/>
      <c r="QDA336" s="142"/>
      <c r="QDB336" s="142"/>
      <c r="QDC336" s="142"/>
      <c r="QDD336" s="142"/>
      <c r="QDE336" s="142"/>
      <c r="QDF336" s="142"/>
      <c r="QDG336" s="142"/>
      <c r="QDH336" s="142"/>
      <c r="QDI336" s="142"/>
      <c r="QDJ336" s="142"/>
      <c r="QDK336" s="142"/>
      <c r="QDL336" s="142"/>
      <c r="QDM336" s="142"/>
      <c r="QDN336" s="142"/>
      <c r="QDO336" s="142"/>
      <c r="QDP336" s="142"/>
      <c r="QDQ336" s="142"/>
      <c r="QDR336" s="142"/>
      <c r="QDS336" s="142"/>
      <c r="QDT336" s="142"/>
      <c r="QDU336" s="142"/>
      <c r="QDV336" s="142"/>
      <c r="QDW336" s="142"/>
      <c r="QDX336" s="142"/>
      <c r="QDY336" s="142"/>
      <c r="QDZ336" s="142"/>
      <c r="QEA336" s="142"/>
      <c r="QEB336" s="142"/>
      <c r="QEC336" s="142"/>
      <c r="QED336" s="142"/>
      <c r="QEE336" s="142"/>
      <c r="QEF336" s="142"/>
      <c r="QEG336" s="142"/>
      <c r="QEH336" s="142"/>
      <c r="QEI336" s="142"/>
      <c r="QEJ336" s="142"/>
      <c r="QEK336" s="142"/>
      <c r="QEL336" s="142"/>
      <c r="QEM336" s="142"/>
      <c r="QEN336" s="142"/>
      <c r="QEO336" s="142"/>
      <c r="QEP336" s="142"/>
      <c r="QEQ336" s="142"/>
      <c r="QER336" s="142"/>
      <c r="QES336" s="142"/>
      <c r="QET336" s="142"/>
      <c r="QEU336" s="142"/>
      <c r="QEV336" s="142"/>
      <c r="QEW336" s="142"/>
      <c r="QEX336" s="142"/>
      <c r="QEY336" s="142"/>
      <c r="QEZ336" s="142"/>
      <c r="QFA336" s="142"/>
      <c r="QFB336" s="142"/>
      <c r="QFC336" s="142"/>
      <c r="QFD336" s="142"/>
      <c r="QFE336" s="142"/>
      <c r="QFF336" s="142"/>
      <c r="QFG336" s="142"/>
      <c r="QFH336" s="142"/>
      <c r="QFI336" s="142"/>
      <c r="QFJ336" s="142"/>
      <c r="QFK336" s="142"/>
      <c r="QFL336" s="142"/>
      <c r="QFM336" s="142"/>
      <c r="QFN336" s="142"/>
      <c r="QFO336" s="142"/>
      <c r="QFP336" s="142"/>
      <c r="QFQ336" s="142"/>
      <c r="QFR336" s="142"/>
      <c r="QFS336" s="142"/>
      <c r="QFT336" s="142"/>
      <c r="QFU336" s="142"/>
      <c r="QFV336" s="142"/>
      <c r="QFW336" s="142"/>
      <c r="QFX336" s="142"/>
      <c r="QFY336" s="142"/>
      <c r="QFZ336" s="142"/>
      <c r="QGA336" s="142"/>
      <c r="QGB336" s="142"/>
      <c r="QGC336" s="142"/>
      <c r="QGD336" s="142"/>
      <c r="QGE336" s="142"/>
      <c r="QGF336" s="142"/>
      <c r="QGG336" s="142"/>
      <c r="QGH336" s="142"/>
      <c r="QGI336" s="142"/>
      <c r="QGJ336" s="142"/>
      <c r="QGK336" s="142"/>
      <c r="QGL336" s="142"/>
      <c r="QGM336" s="142"/>
      <c r="QGN336" s="142"/>
      <c r="QGO336" s="142"/>
      <c r="QGP336" s="142"/>
      <c r="QGQ336" s="142"/>
      <c r="QGR336" s="142"/>
      <c r="QGS336" s="142"/>
      <c r="QGT336" s="142"/>
      <c r="QGU336" s="142"/>
      <c r="QGV336" s="142"/>
      <c r="QGW336" s="142"/>
      <c r="QGX336" s="142"/>
      <c r="QGY336" s="142"/>
      <c r="QGZ336" s="142"/>
      <c r="QHA336" s="142"/>
      <c r="QHB336" s="142"/>
      <c r="QHC336" s="142"/>
      <c r="QHD336" s="142"/>
      <c r="QHE336" s="142"/>
      <c r="QHF336" s="142"/>
      <c r="QHG336" s="142"/>
      <c r="QHH336" s="142"/>
      <c r="QHI336" s="142"/>
      <c r="QHJ336" s="142"/>
      <c r="QHK336" s="142"/>
      <c r="QHL336" s="142"/>
      <c r="QHM336" s="142"/>
      <c r="QHN336" s="142"/>
      <c r="QHO336" s="142"/>
      <c r="QHP336" s="142"/>
      <c r="QHQ336" s="142"/>
      <c r="QHR336" s="142"/>
      <c r="QHS336" s="142"/>
      <c r="QHT336" s="142"/>
      <c r="QHU336" s="142"/>
      <c r="QHV336" s="142"/>
      <c r="QHW336" s="142"/>
      <c r="QHX336" s="142"/>
      <c r="QHY336" s="142"/>
      <c r="QHZ336" s="142"/>
      <c r="QIA336" s="142"/>
      <c r="QIB336" s="142"/>
      <c r="QIC336" s="142"/>
      <c r="QID336" s="142"/>
      <c r="QIE336" s="142"/>
      <c r="QIF336" s="142"/>
      <c r="QIG336" s="142"/>
      <c r="QIH336" s="142"/>
      <c r="QII336" s="142"/>
      <c r="QIJ336" s="142"/>
      <c r="QIK336" s="142"/>
      <c r="QIL336" s="142"/>
      <c r="QIM336" s="142"/>
      <c r="QIN336" s="142"/>
      <c r="QIO336" s="142"/>
      <c r="QIP336" s="142"/>
      <c r="QIQ336" s="142"/>
      <c r="QIR336" s="142"/>
      <c r="QIS336" s="142"/>
      <c r="QIT336" s="142"/>
      <c r="QIU336" s="142"/>
      <c r="QIV336" s="142"/>
      <c r="QIW336" s="142"/>
      <c r="QIX336" s="142"/>
      <c r="QIY336" s="142"/>
      <c r="QIZ336" s="142"/>
      <c r="QJA336" s="142"/>
      <c r="QJB336" s="142"/>
      <c r="QJC336" s="142"/>
      <c r="QJD336" s="142"/>
      <c r="QJE336" s="142"/>
      <c r="QJF336" s="142"/>
      <c r="QJG336" s="142"/>
      <c r="QJH336" s="142"/>
      <c r="QJI336" s="142"/>
      <c r="QJJ336" s="142"/>
      <c r="QJK336" s="142"/>
      <c r="QJL336" s="142"/>
      <c r="QJM336" s="142"/>
      <c r="QJN336" s="142"/>
      <c r="QJO336" s="142"/>
      <c r="QJP336" s="142"/>
      <c r="QJQ336" s="142"/>
      <c r="QJR336" s="142"/>
      <c r="QJS336" s="142"/>
      <c r="QJT336" s="142"/>
      <c r="QJU336" s="142"/>
      <c r="QJV336" s="142"/>
      <c r="QJW336" s="142"/>
      <c r="QJX336" s="142"/>
      <c r="QJY336" s="142"/>
      <c r="QJZ336" s="142"/>
      <c r="QKA336" s="142"/>
      <c r="QKB336" s="142"/>
      <c r="QKC336" s="142"/>
      <c r="QKD336" s="142"/>
      <c r="QKE336" s="142"/>
      <c r="QKF336" s="142"/>
      <c r="QKG336" s="142"/>
      <c r="QKH336" s="142"/>
      <c r="QKI336" s="142"/>
      <c r="QKJ336" s="142"/>
      <c r="QKK336" s="142"/>
      <c r="QKL336" s="142"/>
      <c r="QKM336" s="142"/>
      <c r="QKN336" s="142"/>
      <c r="QKO336" s="142"/>
      <c r="QKP336" s="142"/>
      <c r="QKQ336" s="142"/>
      <c r="QKR336" s="142"/>
      <c r="QKS336" s="142"/>
      <c r="QKT336" s="142"/>
      <c r="QKU336" s="142"/>
      <c r="QKV336" s="142"/>
      <c r="QKW336" s="142"/>
      <c r="QKX336" s="142"/>
      <c r="QKY336" s="142"/>
      <c r="QKZ336" s="142"/>
      <c r="QLA336" s="142"/>
      <c r="QLB336" s="142"/>
      <c r="QLC336" s="142"/>
      <c r="QLD336" s="142"/>
      <c r="QLE336" s="142"/>
      <c r="QLF336" s="142"/>
      <c r="QLG336" s="142"/>
      <c r="QLH336" s="142"/>
      <c r="QLI336" s="142"/>
      <c r="QLJ336" s="142"/>
      <c r="QLK336" s="142"/>
      <c r="QLL336" s="142"/>
      <c r="QLM336" s="142"/>
      <c r="QLN336" s="142"/>
      <c r="QLO336" s="142"/>
      <c r="QLP336" s="142"/>
      <c r="QLQ336" s="142"/>
      <c r="QLR336" s="142"/>
      <c r="QLS336" s="142"/>
      <c r="QLT336" s="142"/>
      <c r="QLU336" s="142"/>
      <c r="QLV336" s="142"/>
      <c r="QLW336" s="142"/>
      <c r="QLX336" s="142"/>
      <c r="QLY336" s="142"/>
      <c r="QLZ336" s="142"/>
      <c r="QMA336" s="142"/>
      <c r="QMB336" s="142"/>
      <c r="QMC336" s="142"/>
      <c r="QMD336" s="142"/>
      <c r="QME336" s="142"/>
      <c r="QMF336" s="142"/>
      <c r="QMG336" s="142"/>
      <c r="QMH336" s="142"/>
      <c r="QMI336" s="142"/>
      <c r="QMJ336" s="142"/>
      <c r="QMK336" s="142"/>
      <c r="QML336" s="142"/>
      <c r="QMM336" s="142"/>
      <c r="QMN336" s="142"/>
      <c r="QMO336" s="142"/>
      <c r="QMP336" s="142"/>
      <c r="QMQ336" s="142"/>
      <c r="QMR336" s="142"/>
      <c r="QMS336" s="142"/>
      <c r="QMT336" s="142"/>
      <c r="QMU336" s="142"/>
      <c r="QMV336" s="142"/>
      <c r="QMW336" s="142"/>
      <c r="QMX336" s="142"/>
      <c r="QMY336" s="142"/>
      <c r="QMZ336" s="142"/>
      <c r="QNA336" s="142"/>
      <c r="QNB336" s="142"/>
      <c r="QNC336" s="142"/>
      <c r="QND336" s="142"/>
      <c r="QNE336" s="142"/>
      <c r="QNF336" s="142"/>
      <c r="QNG336" s="142"/>
      <c r="QNH336" s="142"/>
      <c r="QNI336" s="142"/>
      <c r="QNJ336" s="142"/>
      <c r="QNK336" s="142"/>
      <c r="QNL336" s="142"/>
      <c r="QNM336" s="142"/>
      <c r="QNN336" s="142"/>
      <c r="QNO336" s="142"/>
      <c r="QNP336" s="142"/>
      <c r="QNQ336" s="142"/>
      <c r="QNR336" s="142"/>
      <c r="QNS336" s="142"/>
      <c r="QNT336" s="142"/>
      <c r="QNU336" s="142"/>
      <c r="QNV336" s="142"/>
      <c r="QNW336" s="142"/>
      <c r="QNX336" s="142"/>
      <c r="QNY336" s="142"/>
      <c r="QNZ336" s="142"/>
      <c r="QOA336" s="142"/>
      <c r="QOB336" s="142"/>
      <c r="QOC336" s="142"/>
      <c r="QOD336" s="142"/>
      <c r="QOE336" s="142"/>
      <c r="QOF336" s="142"/>
      <c r="QOG336" s="142"/>
      <c r="QOH336" s="142"/>
      <c r="QOI336" s="142"/>
      <c r="QOJ336" s="142"/>
      <c r="QOK336" s="142"/>
      <c r="QOL336" s="142"/>
      <c r="QOM336" s="142"/>
      <c r="QON336" s="142"/>
      <c r="QOO336" s="142"/>
      <c r="QOP336" s="142"/>
      <c r="QOQ336" s="142"/>
      <c r="QOR336" s="142"/>
      <c r="QOS336" s="142"/>
      <c r="QOT336" s="142"/>
      <c r="QOU336" s="142"/>
      <c r="QOV336" s="142"/>
      <c r="QOW336" s="142"/>
      <c r="QOX336" s="142"/>
      <c r="QOY336" s="142"/>
      <c r="QOZ336" s="142"/>
      <c r="QPA336" s="142"/>
      <c r="QPB336" s="142"/>
      <c r="QPC336" s="142"/>
      <c r="QPD336" s="142"/>
      <c r="QPE336" s="142"/>
      <c r="QPF336" s="142"/>
      <c r="QPG336" s="142"/>
      <c r="QPH336" s="142"/>
      <c r="QPI336" s="142"/>
      <c r="QPJ336" s="142"/>
      <c r="QPK336" s="142"/>
      <c r="QPL336" s="142"/>
      <c r="QPM336" s="142"/>
      <c r="QPN336" s="142"/>
      <c r="QPO336" s="142"/>
      <c r="QPP336" s="142"/>
      <c r="QPQ336" s="142"/>
      <c r="QPR336" s="142"/>
      <c r="QPS336" s="142"/>
      <c r="QPT336" s="142"/>
      <c r="QPU336" s="142"/>
      <c r="QPV336" s="142"/>
      <c r="QPW336" s="142"/>
      <c r="QPX336" s="142"/>
      <c r="QPY336" s="142"/>
      <c r="QPZ336" s="142"/>
      <c r="QQA336" s="142"/>
      <c r="QQB336" s="142"/>
      <c r="QQC336" s="142"/>
      <c r="QQD336" s="142"/>
      <c r="QQE336" s="142"/>
      <c r="QQF336" s="142"/>
      <c r="QQG336" s="142"/>
      <c r="QQH336" s="142"/>
      <c r="QQI336" s="142"/>
      <c r="QQJ336" s="142"/>
      <c r="QQK336" s="142"/>
      <c r="QQL336" s="142"/>
      <c r="QQM336" s="142"/>
      <c r="QQN336" s="142"/>
      <c r="QQO336" s="142"/>
      <c r="QQP336" s="142"/>
      <c r="QQQ336" s="142"/>
      <c r="QQR336" s="142"/>
      <c r="QQS336" s="142"/>
      <c r="QQT336" s="142"/>
      <c r="QQU336" s="142"/>
      <c r="QQV336" s="142"/>
      <c r="QQW336" s="142"/>
      <c r="QQX336" s="142"/>
      <c r="QQY336" s="142"/>
      <c r="QQZ336" s="142"/>
      <c r="QRA336" s="142"/>
      <c r="QRB336" s="142"/>
      <c r="QRC336" s="142"/>
      <c r="QRD336" s="142"/>
      <c r="QRE336" s="142"/>
      <c r="QRF336" s="142"/>
      <c r="QRG336" s="142"/>
      <c r="QRH336" s="142"/>
      <c r="QRI336" s="142"/>
      <c r="QRJ336" s="142"/>
      <c r="QRK336" s="142"/>
      <c r="QRL336" s="142"/>
      <c r="QRM336" s="142"/>
      <c r="QRN336" s="142"/>
      <c r="QRO336" s="142"/>
      <c r="QRP336" s="142"/>
      <c r="QRQ336" s="142"/>
      <c r="QRR336" s="142"/>
      <c r="QRS336" s="142"/>
      <c r="QRT336" s="142"/>
      <c r="QRU336" s="142"/>
      <c r="QRV336" s="142"/>
      <c r="QRW336" s="142"/>
      <c r="QRX336" s="142"/>
      <c r="QRY336" s="142"/>
      <c r="QRZ336" s="142"/>
      <c r="QSA336" s="142"/>
      <c r="QSB336" s="142"/>
      <c r="QSC336" s="142"/>
      <c r="QSD336" s="142"/>
      <c r="QSE336" s="142"/>
      <c r="QSF336" s="142"/>
      <c r="QSG336" s="142"/>
      <c r="QSH336" s="142"/>
      <c r="QSI336" s="142"/>
      <c r="QSJ336" s="142"/>
      <c r="QSK336" s="142"/>
      <c r="QSL336" s="142"/>
      <c r="QSM336" s="142"/>
      <c r="QSN336" s="142"/>
      <c r="QSO336" s="142"/>
      <c r="QSP336" s="142"/>
      <c r="QSQ336" s="142"/>
      <c r="QSR336" s="142"/>
      <c r="QSS336" s="142"/>
      <c r="QST336" s="142"/>
      <c r="QSU336" s="142"/>
      <c r="QSV336" s="142"/>
      <c r="QSW336" s="142"/>
      <c r="QSX336" s="142"/>
      <c r="QSY336" s="142"/>
      <c r="QSZ336" s="142"/>
      <c r="QTA336" s="142"/>
      <c r="QTB336" s="142"/>
      <c r="QTC336" s="142"/>
      <c r="QTD336" s="142"/>
      <c r="QTE336" s="142"/>
      <c r="QTF336" s="142"/>
      <c r="QTG336" s="142"/>
      <c r="QTH336" s="142"/>
      <c r="QTI336" s="142"/>
      <c r="QTJ336" s="142"/>
      <c r="QTK336" s="142"/>
      <c r="QTL336" s="142"/>
      <c r="QTM336" s="142"/>
      <c r="QTN336" s="142"/>
      <c r="QTO336" s="142"/>
      <c r="QTP336" s="142"/>
      <c r="QTQ336" s="142"/>
      <c r="QTR336" s="142"/>
      <c r="QTS336" s="142"/>
      <c r="QTT336" s="142"/>
      <c r="QTU336" s="142"/>
      <c r="QTV336" s="142"/>
      <c r="QTW336" s="142"/>
      <c r="QTX336" s="142"/>
      <c r="QTY336" s="142"/>
      <c r="QTZ336" s="142"/>
      <c r="QUA336" s="142"/>
      <c r="QUB336" s="142"/>
      <c r="QUC336" s="142"/>
      <c r="QUD336" s="142"/>
      <c r="QUE336" s="142"/>
      <c r="QUF336" s="142"/>
      <c r="QUG336" s="142"/>
      <c r="QUH336" s="142"/>
      <c r="QUI336" s="142"/>
      <c r="QUJ336" s="142"/>
      <c r="QUK336" s="142"/>
      <c r="QUL336" s="142"/>
      <c r="QUM336" s="142"/>
      <c r="QUN336" s="142"/>
      <c r="QUO336" s="142"/>
      <c r="QUP336" s="142"/>
      <c r="QUQ336" s="142"/>
      <c r="QUR336" s="142"/>
      <c r="QUS336" s="142"/>
      <c r="QUT336" s="142"/>
      <c r="QUU336" s="142"/>
      <c r="QUV336" s="142"/>
      <c r="QUW336" s="142"/>
      <c r="QUX336" s="142"/>
      <c r="QUY336" s="142"/>
      <c r="QUZ336" s="142"/>
      <c r="QVA336" s="142"/>
      <c r="QVB336" s="142"/>
      <c r="QVC336" s="142"/>
      <c r="QVD336" s="142"/>
      <c r="QVE336" s="142"/>
      <c r="QVF336" s="142"/>
      <c r="QVG336" s="142"/>
      <c r="QVH336" s="142"/>
      <c r="QVI336" s="142"/>
      <c r="QVJ336" s="142"/>
      <c r="QVK336" s="142"/>
      <c r="QVL336" s="142"/>
      <c r="QVM336" s="142"/>
      <c r="QVN336" s="142"/>
      <c r="QVO336" s="142"/>
      <c r="QVP336" s="142"/>
      <c r="QVQ336" s="142"/>
      <c r="QVR336" s="142"/>
      <c r="QVS336" s="142"/>
      <c r="QVT336" s="142"/>
      <c r="QVU336" s="142"/>
      <c r="QVV336" s="142"/>
      <c r="QVW336" s="142"/>
      <c r="QVX336" s="142"/>
      <c r="QVY336" s="142"/>
      <c r="QVZ336" s="142"/>
      <c r="QWA336" s="142"/>
      <c r="QWB336" s="142"/>
      <c r="QWC336" s="142"/>
      <c r="QWD336" s="142"/>
      <c r="QWE336" s="142"/>
      <c r="QWF336" s="142"/>
      <c r="QWG336" s="142"/>
      <c r="QWH336" s="142"/>
      <c r="QWI336" s="142"/>
      <c r="QWJ336" s="142"/>
      <c r="QWK336" s="142"/>
      <c r="QWL336" s="142"/>
      <c r="QWM336" s="142"/>
      <c r="QWN336" s="142"/>
      <c r="QWO336" s="142"/>
      <c r="QWP336" s="142"/>
      <c r="QWQ336" s="142"/>
      <c r="QWR336" s="142"/>
      <c r="QWS336" s="142"/>
      <c r="QWT336" s="142"/>
      <c r="QWU336" s="142"/>
      <c r="QWV336" s="142"/>
      <c r="QWW336" s="142"/>
      <c r="QWX336" s="142"/>
      <c r="QWY336" s="142"/>
      <c r="QWZ336" s="142"/>
      <c r="QXA336" s="142"/>
      <c r="QXB336" s="142"/>
      <c r="QXC336" s="142"/>
      <c r="QXD336" s="142"/>
      <c r="QXE336" s="142"/>
      <c r="QXF336" s="142"/>
      <c r="QXG336" s="142"/>
      <c r="QXH336" s="142"/>
      <c r="QXI336" s="142"/>
      <c r="QXJ336" s="142"/>
      <c r="QXK336" s="142"/>
      <c r="QXL336" s="142"/>
      <c r="QXM336" s="142"/>
      <c r="QXN336" s="142"/>
      <c r="QXO336" s="142"/>
      <c r="QXP336" s="142"/>
      <c r="QXQ336" s="142"/>
      <c r="QXR336" s="142"/>
      <c r="QXS336" s="142"/>
      <c r="QXT336" s="142"/>
      <c r="QXU336" s="142"/>
      <c r="QXV336" s="142"/>
      <c r="QXW336" s="142"/>
      <c r="QXX336" s="142"/>
      <c r="QXY336" s="142"/>
      <c r="QXZ336" s="142"/>
      <c r="QYA336" s="142"/>
      <c r="QYB336" s="142"/>
      <c r="QYC336" s="142"/>
      <c r="QYD336" s="142"/>
      <c r="QYE336" s="142"/>
      <c r="QYF336" s="142"/>
      <c r="QYG336" s="142"/>
      <c r="QYH336" s="142"/>
      <c r="QYI336" s="142"/>
      <c r="QYJ336" s="142"/>
      <c r="QYK336" s="142"/>
      <c r="QYL336" s="142"/>
      <c r="QYM336" s="142"/>
      <c r="QYN336" s="142"/>
      <c r="QYO336" s="142"/>
      <c r="QYP336" s="142"/>
      <c r="QYQ336" s="142"/>
      <c r="QYR336" s="142"/>
      <c r="QYS336" s="142"/>
      <c r="QYT336" s="142"/>
      <c r="QYU336" s="142"/>
      <c r="QYV336" s="142"/>
      <c r="QYW336" s="142"/>
      <c r="QYX336" s="142"/>
      <c r="QYY336" s="142"/>
      <c r="QYZ336" s="142"/>
      <c r="QZA336" s="142"/>
      <c r="QZB336" s="142"/>
      <c r="QZC336" s="142"/>
      <c r="QZD336" s="142"/>
      <c r="QZE336" s="142"/>
      <c r="QZF336" s="142"/>
      <c r="QZG336" s="142"/>
      <c r="QZH336" s="142"/>
      <c r="QZI336" s="142"/>
      <c r="QZJ336" s="142"/>
      <c r="QZK336" s="142"/>
      <c r="QZL336" s="142"/>
      <c r="QZM336" s="142"/>
      <c r="QZN336" s="142"/>
      <c r="QZO336" s="142"/>
      <c r="QZP336" s="142"/>
      <c r="QZQ336" s="142"/>
      <c r="QZR336" s="142"/>
      <c r="QZS336" s="142"/>
      <c r="QZT336" s="142"/>
      <c r="QZU336" s="142"/>
      <c r="QZV336" s="142"/>
      <c r="QZW336" s="142"/>
      <c r="QZX336" s="142"/>
      <c r="QZY336" s="142"/>
      <c r="QZZ336" s="142"/>
      <c r="RAA336" s="142"/>
      <c r="RAB336" s="142"/>
      <c r="RAC336" s="142"/>
      <c r="RAD336" s="142"/>
      <c r="RAE336" s="142"/>
      <c r="RAF336" s="142"/>
      <c r="RAG336" s="142"/>
      <c r="RAH336" s="142"/>
      <c r="RAI336" s="142"/>
      <c r="RAJ336" s="142"/>
      <c r="RAK336" s="142"/>
      <c r="RAL336" s="142"/>
      <c r="RAM336" s="142"/>
      <c r="RAN336" s="142"/>
      <c r="RAO336" s="142"/>
      <c r="RAP336" s="142"/>
      <c r="RAQ336" s="142"/>
      <c r="RAR336" s="142"/>
      <c r="RAS336" s="142"/>
      <c r="RAT336" s="142"/>
      <c r="RAU336" s="142"/>
      <c r="RAV336" s="142"/>
      <c r="RAW336" s="142"/>
      <c r="RAX336" s="142"/>
      <c r="RAY336" s="142"/>
      <c r="RAZ336" s="142"/>
      <c r="RBA336" s="142"/>
      <c r="RBB336" s="142"/>
      <c r="RBC336" s="142"/>
      <c r="RBD336" s="142"/>
      <c r="RBE336" s="142"/>
      <c r="RBF336" s="142"/>
      <c r="RBG336" s="142"/>
      <c r="RBH336" s="142"/>
      <c r="RBI336" s="142"/>
      <c r="RBJ336" s="142"/>
      <c r="RBK336" s="142"/>
      <c r="RBL336" s="142"/>
      <c r="RBM336" s="142"/>
      <c r="RBN336" s="142"/>
      <c r="RBO336" s="142"/>
      <c r="RBP336" s="142"/>
      <c r="RBQ336" s="142"/>
      <c r="RBR336" s="142"/>
      <c r="RBS336" s="142"/>
      <c r="RBT336" s="142"/>
      <c r="RBU336" s="142"/>
      <c r="RBV336" s="142"/>
      <c r="RBW336" s="142"/>
      <c r="RBX336" s="142"/>
      <c r="RBY336" s="142"/>
      <c r="RBZ336" s="142"/>
      <c r="RCA336" s="142"/>
      <c r="RCB336" s="142"/>
      <c r="RCC336" s="142"/>
      <c r="RCD336" s="142"/>
      <c r="RCE336" s="142"/>
      <c r="RCF336" s="142"/>
      <c r="RCG336" s="142"/>
      <c r="RCH336" s="142"/>
      <c r="RCI336" s="142"/>
      <c r="RCJ336" s="142"/>
      <c r="RCK336" s="142"/>
      <c r="RCL336" s="142"/>
      <c r="RCM336" s="142"/>
      <c r="RCN336" s="142"/>
      <c r="RCO336" s="142"/>
      <c r="RCP336" s="142"/>
      <c r="RCQ336" s="142"/>
      <c r="RCR336" s="142"/>
      <c r="RCS336" s="142"/>
      <c r="RCT336" s="142"/>
      <c r="RCU336" s="142"/>
      <c r="RCV336" s="142"/>
      <c r="RCW336" s="142"/>
      <c r="RCX336" s="142"/>
      <c r="RCY336" s="142"/>
      <c r="RCZ336" s="142"/>
      <c r="RDA336" s="142"/>
      <c r="RDB336" s="142"/>
      <c r="RDC336" s="142"/>
      <c r="RDD336" s="142"/>
      <c r="RDE336" s="142"/>
      <c r="RDF336" s="142"/>
      <c r="RDG336" s="142"/>
      <c r="RDH336" s="142"/>
      <c r="RDI336" s="142"/>
      <c r="RDJ336" s="142"/>
      <c r="RDK336" s="142"/>
      <c r="RDL336" s="142"/>
      <c r="RDM336" s="142"/>
      <c r="RDN336" s="142"/>
      <c r="RDO336" s="142"/>
      <c r="RDP336" s="142"/>
      <c r="RDQ336" s="142"/>
      <c r="RDR336" s="142"/>
      <c r="RDS336" s="142"/>
      <c r="RDT336" s="142"/>
      <c r="RDU336" s="142"/>
      <c r="RDV336" s="142"/>
      <c r="RDW336" s="142"/>
      <c r="RDX336" s="142"/>
      <c r="RDY336" s="142"/>
      <c r="RDZ336" s="142"/>
      <c r="REA336" s="142"/>
      <c r="REB336" s="142"/>
      <c r="REC336" s="142"/>
      <c r="RED336" s="142"/>
      <c r="REE336" s="142"/>
      <c r="REF336" s="142"/>
      <c r="REG336" s="142"/>
      <c r="REH336" s="142"/>
      <c r="REI336" s="142"/>
      <c r="REJ336" s="142"/>
      <c r="REK336" s="142"/>
      <c r="REL336" s="142"/>
      <c r="REM336" s="142"/>
      <c r="REN336" s="142"/>
      <c r="REO336" s="142"/>
      <c r="REP336" s="142"/>
      <c r="REQ336" s="142"/>
      <c r="RER336" s="142"/>
      <c r="RES336" s="142"/>
      <c r="RET336" s="142"/>
      <c r="REU336" s="142"/>
      <c r="REV336" s="142"/>
      <c r="REW336" s="142"/>
      <c r="REX336" s="142"/>
      <c r="REY336" s="142"/>
      <c r="REZ336" s="142"/>
      <c r="RFA336" s="142"/>
      <c r="RFB336" s="142"/>
      <c r="RFC336" s="142"/>
      <c r="RFD336" s="142"/>
      <c r="RFE336" s="142"/>
      <c r="RFF336" s="142"/>
      <c r="RFG336" s="142"/>
      <c r="RFH336" s="142"/>
      <c r="RFI336" s="142"/>
      <c r="RFJ336" s="142"/>
      <c r="RFK336" s="142"/>
      <c r="RFL336" s="142"/>
      <c r="RFM336" s="142"/>
      <c r="RFN336" s="142"/>
      <c r="RFO336" s="142"/>
      <c r="RFP336" s="142"/>
      <c r="RFQ336" s="142"/>
      <c r="RFR336" s="142"/>
      <c r="RFS336" s="142"/>
      <c r="RFT336" s="142"/>
      <c r="RFU336" s="142"/>
      <c r="RFV336" s="142"/>
      <c r="RFW336" s="142"/>
      <c r="RFX336" s="142"/>
      <c r="RFY336" s="142"/>
      <c r="RFZ336" s="142"/>
      <c r="RGA336" s="142"/>
      <c r="RGB336" s="142"/>
      <c r="RGC336" s="142"/>
      <c r="RGD336" s="142"/>
      <c r="RGE336" s="142"/>
      <c r="RGF336" s="142"/>
      <c r="RGG336" s="142"/>
      <c r="RGH336" s="142"/>
      <c r="RGI336" s="142"/>
      <c r="RGJ336" s="142"/>
      <c r="RGK336" s="142"/>
      <c r="RGL336" s="142"/>
      <c r="RGM336" s="142"/>
      <c r="RGN336" s="142"/>
      <c r="RGO336" s="142"/>
      <c r="RGP336" s="142"/>
      <c r="RGQ336" s="142"/>
      <c r="RGR336" s="142"/>
      <c r="RGS336" s="142"/>
      <c r="RGT336" s="142"/>
      <c r="RGU336" s="142"/>
      <c r="RGV336" s="142"/>
      <c r="RGW336" s="142"/>
      <c r="RGX336" s="142"/>
      <c r="RGY336" s="142"/>
      <c r="RGZ336" s="142"/>
      <c r="RHA336" s="142"/>
      <c r="RHB336" s="142"/>
      <c r="RHC336" s="142"/>
      <c r="RHD336" s="142"/>
      <c r="RHE336" s="142"/>
      <c r="RHF336" s="142"/>
      <c r="RHG336" s="142"/>
      <c r="RHH336" s="142"/>
      <c r="RHI336" s="142"/>
      <c r="RHJ336" s="142"/>
      <c r="RHK336" s="142"/>
      <c r="RHL336" s="142"/>
      <c r="RHM336" s="142"/>
      <c r="RHN336" s="142"/>
      <c r="RHO336" s="142"/>
      <c r="RHP336" s="142"/>
      <c r="RHQ336" s="142"/>
      <c r="RHR336" s="142"/>
      <c r="RHS336" s="142"/>
      <c r="RHT336" s="142"/>
      <c r="RHU336" s="142"/>
      <c r="RHV336" s="142"/>
      <c r="RHW336" s="142"/>
      <c r="RHX336" s="142"/>
      <c r="RHY336" s="142"/>
      <c r="RHZ336" s="142"/>
      <c r="RIA336" s="142"/>
      <c r="RIB336" s="142"/>
      <c r="RIC336" s="142"/>
      <c r="RID336" s="142"/>
      <c r="RIE336" s="142"/>
      <c r="RIF336" s="142"/>
      <c r="RIG336" s="142"/>
      <c r="RIH336" s="142"/>
      <c r="RII336" s="142"/>
      <c r="RIJ336" s="142"/>
      <c r="RIK336" s="142"/>
      <c r="RIL336" s="142"/>
      <c r="RIM336" s="142"/>
      <c r="RIN336" s="142"/>
      <c r="RIO336" s="142"/>
      <c r="RIP336" s="142"/>
      <c r="RIQ336" s="142"/>
      <c r="RIR336" s="142"/>
      <c r="RIS336" s="142"/>
      <c r="RIT336" s="142"/>
      <c r="RIU336" s="142"/>
      <c r="RIV336" s="142"/>
      <c r="RIW336" s="142"/>
      <c r="RIX336" s="142"/>
      <c r="RIY336" s="142"/>
      <c r="RIZ336" s="142"/>
      <c r="RJA336" s="142"/>
      <c r="RJB336" s="142"/>
      <c r="RJC336" s="142"/>
      <c r="RJD336" s="142"/>
      <c r="RJE336" s="142"/>
      <c r="RJF336" s="142"/>
      <c r="RJG336" s="142"/>
      <c r="RJH336" s="142"/>
      <c r="RJI336" s="142"/>
      <c r="RJJ336" s="142"/>
      <c r="RJK336" s="142"/>
      <c r="RJL336" s="142"/>
      <c r="RJM336" s="142"/>
      <c r="RJN336" s="142"/>
      <c r="RJO336" s="142"/>
      <c r="RJP336" s="142"/>
      <c r="RJQ336" s="142"/>
      <c r="RJR336" s="142"/>
      <c r="RJS336" s="142"/>
      <c r="RJT336" s="142"/>
      <c r="RJU336" s="142"/>
      <c r="RJV336" s="142"/>
      <c r="RJW336" s="142"/>
      <c r="RJX336" s="142"/>
      <c r="RJY336" s="142"/>
      <c r="RJZ336" s="142"/>
      <c r="RKA336" s="142"/>
      <c r="RKB336" s="142"/>
      <c r="RKC336" s="142"/>
      <c r="RKD336" s="142"/>
      <c r="RKE336" s="142"/>
      <c r="RKF336" s="142"/>
      <c r="RKG336" s="142"/>
      <c r="RKH336" s="142"/>
      <c r="RKI336" s="142"/>
      <c r="RKJ336" s="142"/>
      <c r="RKK336" s="142"/>
      <c r="RKL336" s="142"/>
      <c r="RKM336" s="142"/>
      <c r="RKN336" s="142"/>
      <c r="RKO336" s="142"/>
      <c r="RKP336" s="142"/>
      <c r="RKQ336" s="142"/>
      <c r="RKR336" s="142"/>
      <c r="RKS336" s="142"/>
      <c r="RKT336" s="142"/>
      <c r="RKU336" s="142"/>
      <c r="RKV336" s="142"/>
      <c r="RKW336" s="142"/>
      <c r="RKX336" s="142"/>
      <c r="RKY336" s="142"/>
      <c r="RKZ336" s="142"/>
      <c r="RLA336" s="142"/>
      <c r="RLB336" s="142"/>
      <c r="RLC336" s="142"/>
      <c r="RLD336" s="142"/>
      <c r="RLE336" s="142"/>
      <c r="RLF336" s="142"/>
      <c r="RLG336" s="142"/>
      <c r="RLH336" s="142"/>
      <c r="RLI336" s="142"/>
      <c r="RLJ336" s="142"/>
      <c r="RLK336" s="142"/>
      <c r="RLL336" s="142"/>
      <c r="RLM336" s="142"/>
      <c r="RLN336" s="142"/>
      <c r="RLO336" s="142"/>
      <c r="RLP336" s="142"/>
      <c r="RLQ336" s="142"/>
      <c r="RLR336" s="142"/>
      <c r="RLS336" s="142"/>
      <c r="RLT336" s="142"/>
      <c r="RLU336" s="142"/>
      <c r="RLV336" s="142"/>
      <c r="RLW336" s="142"/>
      <c r="RLX336" s="142"/>
      <c r="RLY336" s="142"/>
      <c r="RLZ336" s="142"/>
      <c r="RMA336" s="142"/>
      <c r="RMB336" s="142"/>
      <c r="RMC336" s="142"/>
      <c r="RMD336" s="142"/>
      <c r="RME336" s="142"/>
      <c r="RMF336" s="142"/>
      <c r="RMG336" s="142"/>
      <c r="RMH336" s="142"/>
      <c r="RMI336" s="142"/>
      <c r="RMJ336" s="142"/>
      <c r="RMK336" s="142"/>
      <c r="RML336" s="142"/>
      <c r="RMM336" s="142"/>
      <c r="RMN336" s="142"/>
      <c r="RMO336" s="142"/>
      <c r="RMP336" s="142"/>
      <c r="RMQ336" s="142"/>
      <c r="RMR336" s="142"/>
      <c r="RMS336" s="142"/>
      <c r="RMT336" s="142"/>
      <c r="RMU336" s="142"/>
      <c r="RMV336" s="142"/>
      <c r="RMW336" s="142"/>
      <c r="RMX336" s="142"/>
      <c r="RMY336" s="142"/>
      <c r="RMZ336" s="142"/>
      <c r="RNA336" s="142"/>
      <c r="RNB336" s="142"/>
      <c r="RNC336" s="142"/>
      <c r="RND336" s="142"/>
      <c r="RNE336" s="142"/>
      <c r="RNF336" s="142"/>
      <c r="RNG336" s="142"/>
      <c r="RNH336" s="142"/>
      <c r="RNI336" s="142"/>
      <c r="RNJ336" s="142"/>
      <c r="RNK336" s="142"/>
      <c r="RNL336" s="142"/>
      <c r="RNM336" s="142"/>
      <c r="RNN336" s="142"/>
      <c r="RNO336" s="142"/>
      <c r="RNP336" s="142"/>
      <c r="RNQ336" s="142"/>
      <c r="RNR336" s="142"/>
      <c r="RNS336" s="142"/>
      <c r="RNT336" s="142"/>
      <c r="RNU336" s="142"/>
      <c r="RNV336" s="142"/>
      <c r="RNW336" s="142"/>
      <c r="RNX336" s="142"/>
      <c r="RNY336" s="142"/>
      <c r="RNZ336" s="142"/>
      <c r="ROA336" s="142"/>
      <c r="ROB336" s="142"/>
      <c r="ROC336" s="142"/>
      <c r="ROD336" s="142"/>
      <c r="ROE336" s="142"/>
      <c r="ROF336" s="142"/>
      <c r="ROG336" s="142"/>
      <c r="ROH336" s="142"/>
      <c r="ROI336" s="142"/>
      <c r="ROJ336" s="142"/>
      <c r="ROK336" s="142"/>
      <c r="ROL336" s="142"/>
      <c r="ROM336" s="142"/>
      <c r="RON336" s="142"/>
      <c r="ROO336" s="142"/>
      <c r="ROP336" s="142"/>
      <c r="ROQ336" s="142"/>
      <c r="ROR336" s="142"/>
      <c r="ROS336" s="142"/>
      <c r="ROT336" s="142"/>
      <c r="ROU336" s="142"/>
      <c r="ROV336" s="142"/>
      <c r="ROW336" s="142"/>
      <c r="ROX336" s="142"/>
      <c r="ROY336" s="142"/>
      <c r="ROZ336" s="142"/>
      <c r="RPA336" s="142"/>
      <c r="RPB336" s="142"/>
      <c r="RPC336" s="142"/>
      <c r="RPD336" s="142"/>
      <c r="RPE336" s="142"/>
      <c r="RPF336" s="142"/>
      <c r="RPG336" s="142"/>
      <c r="RPH336" s="142"/>
      <c r="RPI336" s="142"/>
      <c r="RPJ336" s="142"/>
      <c r="RPK336" s="142"/>
      <c r="RPL336" s="142"/>
      <c r="RPM336" s="142"/>
      <c r="RPN336" s="142"/>
      <c r="RPO336" s="142"/>
      <c r="RPP336" s="142"/>
      <c r="RPQ336" s="142"/>
      <c r="RPR336" s="142"/>
      <c r="RPS336" s="142"/>
      <c r="RPT336" s="142"/>
      <c r="RPU336" s="142"/>
      <c r="RPV336" s="142"/>
      <c r="RPW336" s="142"/>
      <c r="RPX336" s="142"/>
      <c r="RPY336" s="142"/>
      <c r="RPZ336" s="142"/>
      <c r="RQA336" s="142"/>
      <c r="RQB336" s="142"/>
      <c r="RQC336" s="142"/>
      <c r="RQD336" s="142"/>
      <c r="RQE336" s="142"/>
      <c r="RQF336" s="142"/>
      <c r="RQG336" s="142"/>
      <c r="RQH336" s="142"/>
      <c r="RQI336" s="142"/>
      <c r="RQJ336" s="142"/>
      <c r="RQK336" s="142"/>
      <c r="RQL336" s="142"/>
      <c r="RQM336" s="142"/>
      <c r="RQN336" s="142"/>
      <c r="RQO336" s="142"/>
      <c r="RQP336" s="142"/>
      <c r="RQQ336" s="142"/>
      <c r="RQR336" s="142"/>
      <c r="RQS336" s="142"/>
      <c r="RQT336" s="142"/>
      <c r="RQU336" s="142"/>
      <c r="RQV336" s="142"/>
      <c r="RQW336" s="142"/>
      <c r="RQX336" s="142"/>
      <c r="RQY336" s="142"/>
      <c r="RQZ336" s="142"/>
      <c r="RRA336" s="142"/>
      <c r="RRB336" s="142"/>
      <c r="RRC336" s="142"/>
      <c r="RRD336" s="142"/>
      <c r="RRE336" s="142"/>
      <c r="RRF336" s="142"/>
      <c r="RRG336" s="142"/>
      <c r="RRH336" s="142"/>
      <c r="RRI336" s="142"/>
      <c r="RRJ336" s="142"/>
      <c r="RRK336" s="142"/>
      <c r="RRL336" s="142"/>
      <c r="RRM336" s="142"/>
      <c r="RRN336" s="142"/>
      <c r="RRO336" s="142"/>
      <c r="RRP336" s="142"/>
      <c r="RRQ336" s="142"/>
      <c r="RRR336" s="142"/>
      <c r="RRS336" s="142"/>
      <c r="RRT336" s="142"/>
      <c r="RRU336" s="142"/>
      <c r="RRV336" s="142"/>
      <c r="RRW336" s="142"/>
      <c r="RRX336" s="142"/>
      <c r="RRY336" s="142"/>
      <c r="RRZ336" s="142"/>
      <c r="RSA336" s="142"/>
      <c r="RSB336" s="142"/>
      <c r="RSC336" s="142"/>
      <c r="RSD336" s="142"/>
      <c r="RSE336" s="142"/>
      <c r="RSF336" s="142"/>
      <c r="RSG336" s="142"/>
      <c r="RSH336" s="142"/>
      <c r="RSI336" s="142"/>
      <c r="RSJ336" s="142"/>
      <c r="RSK336" s="142"/>
      <c r="RSL336" s="142"/>
      <c r="RSM336" s="142"/>
      <c r="RSN336" s="142"/>
      <c r="RSO336" s="142"/>
      <c r="RSP336" s="142"/>
      <c r="RSQ336" s="142"/>
      <c r="RSR336" s="142"/>
      <c r="RSS336" s="142"/>
      <c r="RST336" s="142"/>
      <c r="RSU336" s="142"/>
      <c r="RSV336" s="142"/>
      <c r="RSW336" s="142"/>
      <c r="RSX336" s="142"/>
      <c r="RSY336" s="142"/>
      <c r="RSZ336" s="142"/>
      <c r="RTA336" s="142"/>
      <c r="RTB336" s="142"/>
      <c r="RTC336" s="142"/>
      <c r="RTD336" s="142"/>
      <c r="RTE336" s="142"/>
      <c r="RTF336" s="142"/>
      <c r="RTG336" s="142"/>
      <c r="RTH336" s="142"/>
      <c r="RTI336" s="142"/>
      <c r="RTJ336" s="142"/>
      <c r="RTK336" s="142"/>
      <c r="RTL336" s="142"/>
      <c r="RTM336" s="142"/>
      <c r="RTN336" s="142"/>
      <c r="RTO336" s="142"/>
      <c r="RTP336" s="142"/>
      <c r="RTQ336" s="142"/>
      <c r="RTR336" s="142"/>
      <c r="RTS336" s="142"/>
      <c r="RTT336" s="142"/>
      <c r="RTU336" s="142"/>
      <c r="RTV336" s="142"/>
      <c r="RTW336" s="142"/>
      <c r="RTX336" s="142"/>
      <c r="RTY336" s="142"/>
      <c r="RTZ336" s="142"/>
      <c r="RUA336" s="142"/>
      <c r="RUB336" s="142"/>
      <c r="RUC336" s="142"/>
      <c r="RUD336" s="142"/>
      <c r="RUE336" s="142"/>
      <c r="RUF336" s="142"/>
      <c r="RUG336" s="142"/>
      <c r="RUH336" s="142"/>
      <c r="RUI336" s="142"/>
      <c r="RUJ336" s="142"/>
      <c r="RUK336" s="142"/>
      <c r="RUL336" s="142"/>
      <c r="RUM336" s="142"/>
      <c r="RUN336" s="142"/>
      <c r="RUO336" s="142"/>
      <c r="RUP336" s="142"/>
      <c r="RUQ336" s="142"/>
      <c r="RUR336" s="142"/>
      <c r="RUS336" s="142"/>
      <c r="RUT336" s="142"/>
      <c r="RUU336" s="142"/>
      <c r="RUV336" s="142"/>
      <c r="RUW336" s="142"/>
      <c r="RUX336" s="142"/>
      <c r="RUY336" s="142"/>
      <c r="RUZ336" s="142"/>
      <c r="RVA336" s="142"/>
      <c r="RVB336" s="142"/>
      <c r="RVC336" s="142"/>
      <c r="RVD336" s="142"/>
      <c r="RVE336" s="142"/>
      <c r="RVF336" s="142"/>
      <c r="RVG336" s="142"/>
      <c r="RVH336" s="142"/>
      <c r="RVI336" s="142"/>
      <c r="RVJ336" s="142"/>
      <c r="RVK336" s="142"/>
      <c r="RVL336" s="142"/>
      <c r="RVM336" s="142"/>
      <c r="RVN336" s="142"/>
      <c r="RVO336" s="142"/>
      <c r="RVP336" s="142"/>
      <c r="RVQ336" s="142"/>
      <c r="RVR336" s="142"/>
      <c r="RVS336" s="142"/>
      <c r="RVT336" s="142"/>
      <c r="RVU336" s="142"/>
      <c r="RVV336" s="142"/>
      <c r="RVW336" s="142"/>
      <c r="RVX336" s="142"/>
      <c r="RVY336" s="142"/>
      <c r="RVZ336" s="142"/>
      <c r="RWA336" s="142"/>
      <c r="RWB336" s="142"/>
      <c r="RWC336" s="142"/>
      <c r="RWD336" s="142"/>
      <c r="RWE336" s="142"/>
      <c r="RWF336" s="142"/>
      <c r="RWG336" s="142"/>
      <c r="RWH336" s="142"/>
      <c r="RWI336" s="142"/>
      <c r="RWJ336" s="142"/>
      <c r="RWK336" s="142"/>
      <c r="RWL336" s="142"/>
      <c r="RWM336" s="142"/>
      <c r="RWN336" s="142"/>
      <c r="RWO336" s="142"/>
      <c r="RWP336" s="142"/>
      <c r="RWQ336" s="142"/>
      <c r="RWR336" s="142"/>
      <c r="RWS336" s="142"/>
      <c r="RWT336" s="142"/>
      <c r="RWU336" s="142"/>
      <c r="RWV336" s="142"/>
      <c r="RWW336" s="142"/>
      <c r="RWX336" s="142"/>
      <c r="RWY336" s="142"/>
      <c r="RWZ336" s="142"/>
      <c r="RXA336" s="142"/>
      <c r="RXB336" s="142"/>
      <c r="RXC336" s="142"/>
      <c r="RXD336" s="142"/>
      <c r="RXE336" s="142"/>
      <c r="RXF336" s="142"/>
      <c r="RXG336" s="142"/>
      <c r="RXH336" s="142"/>
      <c r="RXI336" s="142"/>
      <c r="RXJ336" s="142"/>
      <c r="RXK336" s="142"/>
      <c r="RXL336" s="142"/>
      <c r="RXM336" s="142"/>
      <c r="RXN336" s="142"/>
      <c r="RXO336" s="142"/>
      <c r="RXP336" s="142"/>
      <c r="RXQ336" s="142"/>
      <c r="RXR336" s="142"/>
      <c r="RXS336" s="142"/>
      <c r="RXT336" s="142"/>
      <c r="RXU336" s="142"/>
      <c r="RXV336" s="142"/>
      <c r="RXW336" s="142"/>
      <c r="RXX336" s="142"/>
      <c r="RXY336" s="142"/>
      <c r="RXZ336" s="142"/>
      <c r="RYA336" s="142"/>
      <c r="RYB336" s="142"/>
      <c r="RYC336" s="142"/>
      <c r="RYD336" s="142"/>
      <c r="RYE336" s="142"/>
      <c r="RYF336" s="142"/>
      <c r="RYG336" s="142"/>
      <c r="RYH336" s="142"/>
      <c r="RYI336" s="142"/>
      <c r="RYJ336" s="142"/>
      <c r="RYK336" s="142"/>
      <c r="RYL336" s="142"/>
      <c r="RYM336" s="142"/>
      <c r="RYN336" s="142"/>
      <c r="RYO336" s="142"/>
      <c r="RYP336" s="142"/>
      <c r="RYQ336" s="142"/>
      <c r="RYR336" s="142"/>
      <c r="RYS336" s="142"/>
      <c r="RYT336" s="142"/>
      <c r="RYU336" s="142"/>
      <c r="RYV336" s="142"/>
      <c r="RYW336" s="142"/>
      <c r="RYX336" s="142"/>
      <c r="RYY336" s="142"/>
      <c r="RYZ336" s="142"/>
      <c r="RZA336" s="142"/>
      <c r="RZB336" s="142"/>
      <c r="RZC336" s="142"/>
      <c r="RZD336" s="142"/>
      <c r="RZE336" s="142"/>
      <c r="RZF336" s="142"/>
      <c r="RZG336" s="142"/>
      <c r="RZH336" s="142"/>
      <c r="RZI336" s="142"/>
      <c r="RZJ336" s="142"/>
      <c r="RZK336" s="142"/>
      <c r="RZL336" s="142"/>
      <c r="RZM336" s="142"/>
      <c r="RZN336" s="142"/>
      <c r="RZO336" s="142"/>
      <c r="RZP336" s="142"/>
      <c r="RZQ336" s="142"/>
      <c r="RZR336" s="142"/>
      <c r="RZS336" s="142"/>
      <c r="RZT336" s="142"/>
      <c r="RZU336" s="142"/>
      <c r="RZV336" s="142"/>
      <c r="RZW336" s="142"/>
      <c r="RZX336" s="142"/>
      <c r="RZY336" s="142"/>
      <c r="RZZ336" s="142"/>
      <c r="SAA336" s="142"/>
      <c r="SAB336" s="142"/>
      <c r="SAC336" s="142"/>
      <c r="SAD336" s="142"/>
      <c r="SAE336" s="142"/>
      <c r="SAF336" s="142"/>
      <c r="SAG336" s="142"/>
      <c r="SAH336" s="142"/>
      <c r="SAI336" s="142"/>
      <c r="SAJ336" s="142"/>
      <c r="SAK336" s="142"/>
      <c r="SAL336" s="142"/>
      <c r="SAM336" s="142"/>
      <c r="SAN336" s="142"/>
      <c r="SAO336" s="142"/>
      <c r="SAP336" s="142"/>
      <c r="SAQ336" s="142"/>
      <c r="SAR336" s="142"/>
      <c r="SAS336" s="142"/>
      <c r="SAT336" s="142"/>
      <c r="SAU336" s="142"/>
      <c r="SAV336" s="142"/>
      <c r="SAW336" s="142"/>
      <c r="SAX336" s="142"/>
      <c r="SAY336" s="142"/>
      <c r="SAZ336" s="142"/>
      <c r="SBA336" s="142"/>
      <c r="SBB336" s="142"/>
      <c r="SBC336" s="142"/>
      <c r="SBD336" s="142"/>
      <c r="SBE336" s="142"/>
      <c r="SBF336" s="142"/>
      <c r="SBG336" s="142"/>
      <c r="SBH336" s="142"/>
      <c r="SBI336" s="142"/>
      <c r="SBJ336" s="142"/>
      <c r="SBK336" s="142"/>
      <c r="SBL336" s="142"/>
      <c r="SBM336" s="142"/>
      <c r="SBN336" s="142"/>
      <c r="SBO336" s="142"/>
      <c r="SBP336" s="142"/>
      <c r="SBQ336" s="142"/>
      <c r="SBR336" s="142"/>
      <c r="SBS336" s="142"/>
      <c r="SBT336" s="142"/>
      <c r="SBU336" s="142"/>
      <c r="SBV336" s="142"/>
      <c r="SBW336" s="142"/>
      <c r="SBX336" s="142"/>
      <c r="SBY336" s="142"/>
      <c r="SBZ336" s="142"/>
      <c r="SCA336" s="142"/>
      <c r="SCB336" s="142"/>
      <c r="SCC336" s="142"/>
      <c r="SCD336" s="142"/>
      <c r="SCE336" s="142"/>
      <c r="SCF336" s="142"/>
      <c r="SCG336" s="142"/>
      <c r="SCH336" s="142"/>
      <c r="SCI336" s="142"/>
      <c r="SCJ336" s="142"/>
      <c r="SCK336" s="142"/>
      <c r="SCL336" s="142"/>
      <c r="SCM336" s="142"/>
      <c r="SCN336" s="142"/>
      <c r="SCO336" s="142"/>
      <c r="SCP336" s="142"/>
      <c r="SCQ336" s="142"/>
      <c r="SCR336" s="142"/>
      <c r="SCS336" s="142"/>
      <c r="SCT336" s="142"/>
      <c r="SCU336" s="142"/>
      <c r="SCV336" s="142"/>
      <c r="SCW336" s="142"/>
      <c r="SCX336" s="142"/>
      <c r="SCY336" s="142"/>
      <c r="SCZ336" s="142"/>
      <c r="SDA336" s="142"/>
      <c r="SDB336" s="142"/>
      <c r="SDC336" s="142"/>
      <c r="SDD336" s="142"/>
      <c r="SDE336" s="142"/>
      <c r="SDF336" s="142"/>
      <c r="SDG336" s="142"/>
      <c r="SDH336" s="142"/>
      <c r="SDI336" s="142"/>
      <c r="SDJ336" s="142"/>
      <c r="SDK336" s="142"/>
      <c r="SDL336" s="142"/>
      <c r="SDM336" s="142"/>
      <c r="SDN336" s="142"/>
      <c r="SDO336" s="142"/>
      <c r="SDP336" s="142"/>
      <c r="SDQ336" s="142"/>
      <c r="SDR336" s="142"/>
      <c r="SDS336" s="142"/>
      <c r="SDT336" s="142"/>
      <c r="SDU336" s="142"/>
      <c r="SDV336" s="142"/>
      <c r="SDW336" s="142"/>
      <c r="SDX336" s="142"/>
      <c r="SDY336" s="142"/>
      <c r="SDZ336" s="142"/>
      <c r="SEA336" s="142"/>
      <c r="SEB336" s="142"/>
      <c r="SEC336" s="142"/>
      <c r="SED336" s="142"/>
      <c r="SEE336" s="142"/>
      <c r="SEF336" s="142"/>
      <c r="SEG336" s="142"/>
      <c r="SEH336" s="142"/>
      <c r="SEI336" s="142"/>
      <c r="SEJ336" s="142"/>
      <c r="SEK336" s="142"/>
      <c r="SEL336" s="142"/>
      <c r="SEM336" s="142"/>
      <c r="SEN336" s="142"/>
      <c r="SEO336" s="142"/>
      <c r="SEP336" s="142"/>
      <c r="SEQ336" s="142"/>
      <c r="SER336" s="142"/>
      <c r="SES336" s="142"/>
      <c r="SET336" s="142"/>
      <c r="SEU336" s="142"/>
      <c r="SEV336" s="142"/>
      <c r="SEW336" s="142"/>
      <c r="SEX336" s="142"/>
      <c r="SEY336" s="142"/>
      <c r="SEZ336" s="142"/>
      <c r="SFA336" s="142"/>
      <c r="SFB336" s="142"/>
      <c r="SFC336" s="142"/>
      <c r="SFD336" s="142"/>
      <c r="SFE336" s="142"/>
      <c r="SFF336" s="142"/>
      <c r="SFG336" s="142"/>
      <c r="SFH336" s="142"/>
      <c r="SFI336" s="142"/>
      <c r="SFJ336" s="142"/>
      <c r="SFK336" s="142"/>
      <c r="SFL336" s="142"/>
      <c r="SFM336" s="142"/>
      <c r="SFN336" s="142"/>
      <c r="SFO336" s="142"/>
      <c r="SFP336" s="142"/>
      <c r="SFQ336" s="142"/>
      <c r="SFR336" s="142"/>
      <c r="SFS336" s="142"/>
      <c r="SFT336" s="142"/>
      <c r="SFU336" s="142"/>
      <c r="SFV336" s="142"/>
      <c r="SFW336" s="142"/>
      <c r="SFX336" s="142"/>
      <c r="SFY336" s="142"/>
      <c r="SFZ336" s="142"/>
      <c r="SGA336" s="142"/>
      <c r="SGB336" s="142"/>
      <c r="SGC336" s="142"/>
      <c r="SGD336" s="142"/>
      <c r="SGE336" s="142"/>
      <c r="SGF336" s="142"/>
      <c r="SGG336" s="142"/>
      <c r="SGH336" s="142"/>
      <c r="SGI336" s="142"/>
      <c r="SGJ336" s="142"/>
      <c r="SGK336" s="142"/>
      <c r="SGL336" s="142"/>
      <c r="SGM336" s="142"/>
      <c r="SGN336" s="142"/>
      <c r="SGO336" s="142"/>
      <c r="SGP336" s="142"/>
      <c r="SGQ336" s="142"/>
      <c r="SGR336" s="142"/>
      <c r="SGS336" s="142"/>
      <c r="SGT336" s="142"/>
      <c r="SGU336" s="142"/>
      <c r="SGV336" s="142"/>
      <c r="SGW336" s="142"/>
      <c r="SGX336" s="142"/>
      <c r="SGY336" s="142"/>
      <c r="SGZ336" s="142"/>
      <c r="SHA336" s="142"/>
      <c r="SHB336" s="142"/>
      <c r="SHC336" s="142"/>
      <c r="SHD336" s="142"/>
      <c r="SHE336" s="142"/>
      <c r="SHF336" s="142"/>
      <c r="SHG336" s="142"/>
      <c r="SHH336" s="142"/>
      <c r="SHI336" s="142"/>
      <c r="SHJ336" s="142"/>
      <c r="SHK336" s="142"/>
      <c r="SHL336" s="142"/>
      <c r="SHM336" s="142"/>
      <c r="SHN336" s="142"/>
      <c r="SHO336" s="142"/>
      <c r="SHP336" s="142"/>
      <c r="SHQ336" s="142"/>
      <c r="SHR336" s="142"/>
      <c r="SHS336" s="142"/>
      <c r="SHT336" s="142"/>
      <c r="SHU336" s="142"/>
      <c r="SHV336" s="142"/>
      <c r="SHW336" s="142"/>
      <c r="SHX336" s="142"/>
      <c r="SHY336" s="142"/>
      <c r="SHZ336" s="142"/>
      <c r="SIA336" s="142"/>
      <c r="SIB336" s="142"/>
      <c r="SIC336" s="142"/>
      <c r="SID336" s="142"/>
      <c r="SIE336" s="142"/>
      <c r="SIF336" s="142"/>
      <c r="SIG336" s="142"/>
      <c r="SIH336" s="142"/>
      <c r="SII336" s="142"/>
      <c r="SIJ336" s="142"/>
      <c r="SIK336" s="142"/>
      <c r="SIL336" s="142"/>
      <c r="SIM336" s="142"/>
      <c r="SIN336" s="142"/>
      <c r="SIO336" s="142"/>
      <c r="SIP336" s="142"/>
      <c r="SIQ336" s="142"/>
      <c r="SIR336" s="142"/>
      <c r="SIS336" s="142"/>
      <c r="SIT336" s="142"/>
      <c r="SIU336" s="142"/>
      <c r="SIV336" s="142"/>
      <c r="SIW336" s="142"/>
      <c r="SIX336" s="142"/>
      <c r="SIY336" s="142"/>
      <c r="SIZ336" s="142"/>
      <c r="SJA336" s="142"/>
      <c r="SJB336" s="142"/>
      <c r="SJC336" s="142"/>
      <c r="SJD336" s="142"/>
      <c r="SJE336" s="142"/>
      <c r="SJF336" s="142"/>
      <c r="SJG336" s="142"/>
      <c r="SJH336" s="142"/>
      <c r="SJI336" s="142"/>
      <c r="SJJ336" s="142"/>
      <c r="SJK336" s="142"/>
      <c r="SJL336" s="142"/>
      <c r="SJM336" s="142"/>
      <c r="SJN336" s="142"/>
      <c r="SJO336" s="142"/>
      <c r="SJP336" s="142"/>
      <c r="SJQ336" s="142"/>
      <c r="SJR336" s="142"/>
      <c r="SJS336" s="142"/>
      <c r="SJT336" s="142"/>
      <c r="SJU336" s="142"/>
      <c r="SJV336" s="142"/>
      <c r="SJW336" s="142"/>
      <c r="SJX336" s="142"/>
      <c r="SJY336" s="142"/>
      <c r="SJZ336" s="142"/>
      <c r="SKA336" s="142"/>
      <c r="SKB336" s="142"/>
      <c r="SKC336" s="142"/>
      <c r="SKD336" s="142"/>
      <c r="SKE336" s="142"/>
      <c r="SKF336" s="142"/>
      <c r="SKG336" s="142"/>
      <c r="SKH336" s="142"/>
      <c r="SKI336" s="142"/>
      <c r="SKJ336" s="142"/>
      <c r="SKK336" s="142"/>
      <c r="SKL336" s="142"/>
      <c r="SKM336" s="142"/>
      <c r="SKN336" s="142"/>
      <c r="SKO336" s="142"/>
      <c r="SKP336" s="142"/>
      <c r="SKQ336" s="142"/>
      <c r="SKR336" s="142"/>
      <c r="SKS336" s="142"/>
      <c r="SKT336" s="142"/>
      <c r="SKU336" s="142"/>
      <c r="SKV336" s="142"/>
      <c r="SKW336" s="142"/>
      <c r="SKX336" s="142"/>
      <c r="SKY336" s="142"/>
      <c r="SKZ336" s="142"/>
      <c r="SLA336" s="142"/>
      <c r="SLB336" s="142"/>
      <c r="SLC336" s="142"/>
      <c r="SLD336" s="142"/>
      <c r="SLE336" s="142"/>
      <c r="SLF336" s="142"/>
      <c r="SLG336" s="142"/>
      <c r="SLH336" s="142"/>
      <c r="SLI336" s="142"/>
      <c r="SLJ336" s="142"/>
      <c r="SLK336" s="142"/>
      <c r="SLL336" s="142"/>
      <c r="SLM336" s="142"/>
      <c r="SLN336" s="142"/>
      <c r="SLO336" s="142"/>
      <c r="SLP336" s="142"/>
      <c r="SLQ336" s="142"/>
      <c r="SLR336" s="142"/>
      <c r="SLS336" s="142"/>
      <c r="SLT336" s="142"/>
      <c r="SLU336" s="142"/>
      <c r="SLV336" s="142"/>
      <c r="SLW336" s="142"/>
      <c r="SLX336" s="142"/>
      <c r="SLY336" s="142"/>
      <c r="SLZ336" s="142"/>
      <c r="SMA336" s="142"/>
      <c r="SMB336" s="142"/>
      <c r="SMC336" s="142"/>
      <c r="SMD336" s="142"/>
      <c r="SME336" s="142"/>
      <c r="SMF336" s="142"/>
      <c r="SMG336" s="142"/>
      <c r="SMH336" s="142"/>
      <c r="SMI336" s="142"/>
      <c r="SMJ336" s="142"/>
      <c r="SMK336" s="142"/>
      <c r="SML336" s="142"/>
      <c r="SMM336" s="142"/>
      <c r="SMN336" s="142"/>
      <c r="SMO336" s="142"/>
      <c r="SMP336" s="142"/>
      <c r="SMQ336" s="142"/>
      <c r="SMR336" s="142"/>
      <c r="SMS336" s="142"/>
      <c r="SMT336" s="142"/>
      <c r="SMU336" s="142"/>
      <c r="SMV336" s="142"/>
      <c r="SMW336" s="142"/>
      <c r="SMX336" s="142"/>
      <c r="SMY336" s="142"/>
      <c r="SMZ336" s="142"/>
      <c r="SNA336" s="142"/>
      <c r="SNB336" s="142"/>
      <c r="SNC336" s="142"/>
      <c r="SND336" s="142"/>
      <c r="SNE336" s="142"/>
      <c r="SNF336" s="142"/>
      <c r="SNG336" s="142"/>
      <c r="SNH336" s="142"/>
      <c r="SNI336" s="142"/>
      <c r="SNJ336" s="142"/>
      <c r="SNK336" s="142"/>
      <c r="SNL336" s="142"/>
      <c r="SNM336" s="142"/>
      <c r="SNN336" s="142"/>
      <c r="SNO336" s="142"/>
      <c r="SNP336" s="142"/>
      <c r="SNQ336" s="142"/>
      <c r="SNR336" s="142"/>
      <c r="SNS336" s="142"/>
      <c r="SNT336" s="142"/>
      <c r="SNU336" s="142"/>
      <c r="SNV336" s="142"/>
      <c r="SNW336" s="142"/>
      <c r="SNX336" s="142"/>
      <c r="SNY336" s="142"/>
      <c r="SNZ336" s="142"/>
      <c r="SOA336" s="142"/>
      <c r="SOB336" s="142"/>
      <c r="SOC336" s="142"/>
      <c r="SOD336" s="142"/>
      <c r="SOE336" s="142"/>
      <c r="SOF336" s="142"/>
      <c r="SOG336" s="142"/>
      <c r="SOH336" s="142"/>
      <c r="SOI336" s="142"/>
      <c r="SOJ336" s="142"/>
      <c r="SOK336" s="142"/>
      <c r="SOL336" s="142"/>
      <c r="SOM336" s="142"/>
      <c r="SON336" s="142"/>
      <c r="SOO336" s="142"/>
      <c r="SOP336" s="142"/>
      <c r="SOQ336" s="142"/>
      <c r="SOR336" s="142"/>
      <c r="SOS336" s="142"/>
      <c r="SOT336" s="142"/>
      <c r="SOU336" s="142"/>
      <c r="SOV336" s="142"/>
      <c r="SOW336" s="142"/>
      <c r="SOX336" s="142"/>
      <c r="SOY336" s="142"/>
      <c r="SOZ336" s="142"/>
      <c r="SPA336" s="142"/>
      <c r="SPB336" s="142"/>
      <c r="SPC336" s="142"/>
      <c r="SPD336" s="142"/>
      <c r="SPE336" s="142"/>
      <c r="SPF336" s="142"/>
      <c r="SPG336" s="142"/>
      <c r="SPH336" s="142"/>
      <c r="SPI336" s="142"/>
      <c r="SPJ336" s="142"/>
      <c r="SPK336" s="142"/>
      <c r="SPL336" s="142"/>
      <c r="SPM336" s="142"/>
      <c r="SPN336" s="142"/>
      <c r="SPO336" s="142"/>
      <c r="SPP336" s="142"/>
      <c r="SPQ336" s="142"/>
      <c r="SPR336" s="142"/>
      <c r="SPS336" s="142"/>
      <c r="SPT336" s="142"/>
      <c r="SPU336" s="142"/>
      <c r="SPV336" s="142"/>
      <c r="SPW336" s="142"/>
      <c r="SPX336" s="142"/>
      <c r="SPY336" s="142"/>
      <c r="SPZ336" s="142"/>
      <c r="SQA336" s="142"/>
      <c r="SQB336" s="142"/>
      <c r="SQC336" s="142"/>
      <c r="SQD336" s="142"/>
      <c r="SQE336" s="142"/>
      <c r="SQF336" s="142"/>
      <c r="SQG336" s="142"/>
      <c r="SQH336" s="142"/>
      <c r="SQI336" s="142"/>
      <c r="SQJ336" s="142"/>
      <c r="SQK336" s="142"/>
      <c r="SQL336" s="142"/>
      <c r="SQM336" s="142"/>
      <c r="SQN336" s="142"/>
      <c r="SQO336" s="142"/>
      <c r="SQP336" s="142"/>
      <c r="SQQ336" s="142"/>
      <c r="SQR336" s="142"/>
      <c r="SQS336" s="142"/>
      <c r="SQT336" s="142"/>
      <c r="SQU336" s="142"/>
      <c r="SQV336" s="142"/>
      <c r="SQW336" s="142"/>
      <c r="SQX336" s="142"/>
      <c r="SQY336" s="142"/>
      <c r="SQZ336" s="142"/>
      <c r="SRA336" s="142"/>
      <c r="SRB336" s="142"/>
      <c r="SRC336" s="142"/>
      <c r="SRD336" s="142"/>
      <c r="SRE336" s="142"/>
      <c r="SRF336" s="142"/>
      <c r="SRG336" s="142"/>
      <c r="SRH336" s="142"/>
      <c r="SRI336" s="142"/>
      <c r="SRJ336" s="142"/>
      <c r="SRK336" s="142"/>
      <c r="SRL336" s="142"/>
      <c r="SRM336" s="142"/>
      <c r="SRN336" s="142"/>
      <c r="SRO336" s="142"/>
      <c r="SRP336" s="142"/>
      <c r="SRQ336" s="142"/>
      <c r="SRR336" s="142"/>
      <c r="SRS336" s="142"/>
      <c r="SRT336" s="142"/>
      <c r="SRU336" s="142"/>
      <c r="SRV336" s="142"/>
      <c r="SRW336" s="142"/>
      <c r="SRX336" s="142"/>
      <c r="SRY336" s="142"/>
      <c r="SRZ336" s="142"/>
      <c r="SSA336" s="142"/>
      <c r="SSB336" s="142"/>
      <c r="SSC336" s="142"/>
      <c r="SSD336" s="142"/>
      <c r="SSE336" s="142"/>
      <c r="SSF336" s="142"/>
      <c r="SSG336" s="142"/>
      <c r="SSH336" s="142"/>
      <c r="SSI336" s="142"/>
      <c r="SSJ336" s="142"/>
      <c r="SSK336" s="142"/>
      <c r="SSL336" s="142"/>
      <c r="SSM336" s="142"/>
      <c r="SSN336" s="142"/>
      <c r="SSO336" s="142"/>
      <c r="SSP336" s="142"/>
      <c r="SSQ336" s="142"/>
      <c r="SSR336" s="142"/>
      <c r="SSS336" s="142"/>
      <c r="SST336" s="142"/>
      <c r="SSU336" s="142"/>
      <c r="SSV336" s="142"/>
      <c r="SSW336" s="142"/>
      <c r="SSX336" s="142"/>
      <c r="SSY336" s="142"/>
      <c r="SSZ336" s="142"/>
      <c r="STA336" s="142"/>
      <c r="STB336" s="142"/>
      <c r="STC336" s="142"/>
      <c r="STD336" s="142"/>
      <c r="STE336" s="142"/>
      <c r="STF336" s="142"/>
      <c r="STG336" s="142"/>
      <c r="STH336" s="142"/>
      <c r="STI336" s="142"/>
      <c r="STJ336" s="142"/>
      <c r="STK336" s="142"/>
      <c r="STL336" s="142"/>
      <c r="STM336" s="142"/>
      <c r="STN336" s="142"/>
      <c r="STO336" s="142"/>
      <c r="STP336" s="142"/>
      <c r="STQ336" s="142"/>
      <c r="STR336" s="142"/>
      <c r="STS336" s="142"/>
      <c r="STT336" s="142"/>
      <c r="STU336" s="142"/>
      <c r="STV336" s="142"/>
      <c r="STW336" s="142"/>
      <c r="STX336" s="142"/>
      <c r="STY336" s="142"/>
      <c r="STZ336" s="142"/>
      <c r="SUA336" s="142"/>
      <c r="SUB336" s="142"/>
      <c r="SUC336" s="142"/>
      <c r="SUD336" s="142"/>
      <c r="SUE336" s="142"/>
      <c r="SUF336" s="142"/>
      <c r="SUG336" s="142"/>
      <c r="SUH336" s="142"/>
      <c r="SUI336" s="142"/>
      <c r="SUJ336" s="142"/>
      <c r="SUK336" s="142"/>
      <c r="SUL336" s="142"/>
      <c r="SUM336" s="142"/>
      <c r="SUN336" s="142"/>
      <c r="SUO336" s="142"/>
      <c r="SUP336" s="142"/>
      <c r="SUQ336" s="142"/>
      <c r="SUR336" s="142"/>
      <c r="SUS336" s="142"/>
      <c r="SUT336" s="142"/>
      <c r="SUU336" s="142"/>
      <c r="SUV336" s="142"/>
      <c r="SUW336" s="142"/>
      <c r="SUX336" s="142"/>
      <c r="SUY336" s="142"/>
      <c r="SUZ336" s="142"/>
      <c r="SVA336" s="142"/>
      <c r="SVB336" s="142"/>
      <c r="SVC336" s="142"/>
      <c r="SVD336" s="142"/>
      <c r="SVE336" s="142"/>
      <c r="SVF336" s="142"/>
      <c r="SVG336" s="142"/>
      <c r="SVH336" s="142"/>
      <c r="SVI336" s="142"/>
      <c r="SVJ336" s="142"/>
      <c r="SVK336" s="142"/>
      <c r="SVL336" s="142"/>
      <c r="SVM336" s="142"/>
      <c r="SVN336" s="142"/>
      <c r="SVO336" s="142"/>
      <c r="SVP336" s="142"/>
      <c r="SVQ336" s="142"/>
      <c r="SVR336" s="142"/>
      <c r="SVS336" s="142"/>
      <c r="SVT336" s="142"/>
      <c r="SVU336" s="142"/>
      <c r="SVV336" s="142"/>
      <c r="SVW336" s="142"/>
      <c r="SVX336" s="142"/>
      <c r="SVY336" s="142"/>
      <c r="SVZ336" s="142"/>
      <c r="SWA336" s="142"/>
      <c r="SWB336" s="142"/>
      <c r="SWC336" s="142"/>
      <c r="SWD336" s="142"/>
      <c r="SWE336" s="142"/>
      <c r="SWF336" s="142"/>
      <c r="SWG336" s="142"/>
      <c r="SWH336" s="142"/>
      <c r="SWI336" s="142"/>
      <c r="SWJ336" s="142"/>
      <c r="SWK336" s="142"/>
      <c r="SWL336" s="142"/>
      <c r="SWM336" s="142"/>
      <c r="SWN336" s="142"/>
      <c r="SWO336" s="142"/>
      <c r="SWP336" s="142"/>
      <c r="SWQ336" s="142"/>
      <c r="SWR336" s="142"/>
      <c r="SWS336" s="142"/>
      <c r="SWT336" s="142"/>
      <c r="SWU336" s="142"/>
      <c r="SWV336" s="142"/>
      <c r="SWW336" s="142"/>
      <c r="SWX336" s="142"/>
      <c r="SWY336" s="142"/>
      <c r="SWZ336" s="142"/>
      <c r="SXA336" s="142"/>
      <c r="SXB336" s="142"/>
      <c r="SXC336" s="142"/>
      <c r="SXD336" s="142"/>
      <c r="SXE336" s="142"/>
      <c r="SXF336" s="142"/>
      <c r="SXG336" s="142"/>
      <c r="SXH336" s="142"/>
      <c r="SXI336" s="142"/>
      <c r="SXJ336" s="142"/>
      <c r="SXK336" s="142"/>
      <c r="SXL336" s="142"/>
      <c r="SXM336" s="142"/>
      <c r="SXN336" s="142"/>
      <c r="SXO336" s="142"/>
      <c r="SXP336" s="142"/>
      <c r="SXQ336" s="142"/>
      <c r="SXR336" s="142"/>
      <c r="SXS336" s="142"/>
      <c r="SXT336" s="142"/>
      <c r="SXU336" s="142"/>
      <c r="SXV336" s="142"/>
      <c r="SXW336" s="142"/>
      <c r="SXX336" s="142"/>
      <c r="SXY336" s="142"/>
      <c r="SXZ336" s="142"/>
      <c r="SYA336" s="142"/>
      <c r="SYB336" s="142"/>
      <c r="SYC336" s="142"/>
      <c r="SYD336" s="142"/>
      <c r="SYE336" s="142"/>
      <c r="SYF336" s="142"/>
      <c r="SYG336" s="142"/>
      <c r="SYH336" s="142"/>
      <c r="SYI336" s="142"/>
      <c r="SYJ336" s="142"/>
      <c r="SYK336" s="142"/>
      <c r="SYL336" s="142"/>
      <c r="SYM336" s="142"/>
      <c r="SYN336" s="142"/>
      <c r="SYO336" s="142"/>
      <c r="SYP336" s="142"/>
      <c r="SYQ336" s="142"/>
      <c r="SYR336" s="142"/>
      <c r="SYS336" s="142"/>
      <c r="SYT336" s="142"/>
      <c r="SYU336" s="142"/>
      <c r="SYV336" s="142"/>
      <c r="SYW336" s="142"/>
      <c r="SYX336" s="142"/>
      <c r="SYY336" s="142"/>
      <c r="SYZ336" s="142"/>
      <c r="SZA336" s="142"/>
      <c r="SZB336" s="142"/>
      <c r="SZC336" s="142"/>
      <c r="SZD336" s="142"/>
      <c r="SZE336" s="142"/>
      <c r="SZF336" s="142"/>
      <c r="SZG336" s="142"/>
      <c r="SZH336" s="142"/>
      <c r="SZI336" s="142"/>
      <c r="SZJ336" s="142"/>
      <c r="SZK336" s="142"/>
      <c r="SZL336" s="142"/>
      <c r="SZM336" s="142"/>
      <c r="SZN336" s="142"/>
      <c r="SZO336" s="142"/>
      <c r="SZP336" s="142"/>
      <c r="SZQ336" s="142"/>
      <c r="SZR336" s="142"/>
      <c r="SZS336" s="142"/>
      <c r="SZT336" s="142"/>
      <c r="SZU336" s="142"/>
      <c r="SZV336" s="142"/>
      <c r="SZW336" s="142"/>
      <c r="SZX336" s="142"/>
      <c r="SZY336" s="142"/>
      <c r="SZZ336" s="142"/>
      <c r="TAA336" s="142"/>
      <c r="TAB336" s="142"/>
      <c r="TAC336" s="142"/>
      <c r="TAD336" s="142"/>
      <c r="TAE336" s="142"/>
      <c r="TAF336" s="142"/>
      <c r="TAG336" s="142"/>
      <c r="TAH336" s="142"/>
      <c r="TAI336" s="142"/>
      <c r="TAJ336" s="142"/>
      <c r="TAK336" s="142"/>
      <c r="TAL336" s="142"/>
      <c r="TAM336" s="142"/>
      <c r="TAN336" s="142"/>
      <c r="TAO336" s="142"/>
      <c r="TAP336" s="142"/>
      <c r="TAQ336" s="142"/>
      <c r="TAR336" s="142"/>
      <c r="TAS336" s="142"/>
      <c r="TAT336" s="142"/>
      <c r="TAU336" s="142"/>
      <c r="TAV336" s="142"/>
      <c r="TAW336" s="142"/>
      <c r="TAX336" s="142"/>
      <c r="TAY336" s="142"/>
      <c r="TAZ336" s="142"/>
      <c r="TBA336" s="142"/>
      <c r="TBB336" s="142"/>
      <c r="TBC336" s="142"/>
      <c r="TBD336" s="142"/>
      <c r="TBE336" s="142"/>
      <c r="TBF336" s="142"/>
      <c r="TBG336" s="142"/>
      <c r="TBH336" s="142"/>
      <c r="TBI336" s="142"/>
      <c r="TBJ336" s="142"/>
      <c r="TBK336" s="142"/>
      <c r="TBL336" s="142"/>
      <c r="TBM336" s="142"/>
      <c r="TBN336" s="142"/>
      <c r="TBO336" s="142"/>
      <c r="TBP336" s="142"/>
      <c r="TBQ336" s="142"/>
      <c r="TBR336" s="142"/>
      <c r="TBS336" s="142"/>
      <c r="TBT336" s="142"/>
      <c r="TBU336" s="142"/>
      <c r="TBV336" s="142"/>
      <c r="TBW336" s="142"/>
      <c r="TBX336" s="142"/>
      <c r="TBY336" s="142"/>
      <c r="TBZ336" s="142"/>
      <c r="TCA336" s="142"/>
      <c r="TCB336" s="142"/>
      <c r="TCC336" s="142"/>
      <c r="TCD336" s="142"/>
      <c r="TCE336" s="142"/>
      <c r="TCF336" s="142"/>
      <c r="TCG336" s="142"/>
      <c r="TCH336" s="142"/>
      <c r="TCI336" s="142"/>
      <c r="TCJ336" s="142"/>
      <c r="TCK336" s="142"/>
      <c r="TCL336" s="142"/>
      <c r="TCM336" s="142"/>
      <c r="TCN336" s="142"/>
      <c r="TCO336" s="142"/>
      <c r="TCP336" s="142"/>
      <c r="TCQ336" s="142"/>
      <c r="TCR336" s="142"/>
      <c r="TCS336" s="142"/>
      <c r="TCT336" s="142"/>
      <c r="TCU336" s="142"/>
      <c r="TCV336" s="142"/>
      <c r="TCW336" s="142"/>
      <c r="TCX336" s="142"/>
      <c r="TCY336" s="142"/>
      <c r="TCZ336" s="142"/>
      <c r="TDA336" s="142"/>
      <c r="TDB336" s="142"/>
      <c r="TDC336" s="142"/>
      <c r="TDD336" s="142"/>
      <c r="TDE336" s="142"/>
      <c r="TDF336" s="142"/>
      <c r="TDG336" s="142"/>
      <c r="TDH336" s="142"/>
      <c r="TDI336" s="142"/>
      <c r="TDJ336" s="142"/>
      <c r="TDK336" s="142"/>
      <c r="TDL336" s="142"/>
      <c r="TDM336" s="142"/>
      <c r="TDN336" s="142"/>
      <c r="TDO336" s="142"/>
      <c r="TDP336" s="142"/>
      <c r="TDQ336" s="142"/>
      <c r="TDR336" s="142"/>
      <c r="TDS336" s="142"/>
      <c r="TDT336" s="142"/>
      <c r="TDU336" s="142"/>
      <c r="TDV336" s="142"/>
      <c r="TDW336" s="142"/>
      <c r="TDX336" s="142"/>
      <c r="TDY336" s="142"/>
      <c r="TDZ336" s="142"/>
      <c r="TEA336" s="142"/>
      <c r="TEB336" s="142"/>
      <c r="TEC336" s="142"/>
      <c r="TED336" s="142"/>
      <c r="TEE336" s="142"/>
      <c r="TEF336" s="142"/>
      <c r="TEG336" s="142"/>
      <c r="TEH336" s="142"/>
      <c r="TEI336" s="142"/>
      <c r="TEJ336" s="142"/>
      <c r="TEK336" s="142"/>
      <c r="TEL336" s="142"/>
      <c r="TEM336" s="142"/>
      <c r="TEN336" s="142"/>
      <c r="TEO336" s="142"/>
      <c r="TEP336" s="142"/>
      <c r="TEQ336" s="142"/>
      <c r="TER336" s="142"/>
      <c r="TES336" s="142"/>
      <c r="TET336" s="142"/>
      <c r="TEU336" s="142"/>
      <c r="TEV336" s="142"/>
      <c r="TEW336" s="142"/>
      <c r="TEX336" s="142"/>
      <c r="TEY336" s="142"/>
      <c r="TEZ336" s="142"/>
      <c r="TFA336" s="142"/>
      <c r="TFB336" s="142"/>
      <c r="TFC336" s="142"/>
      <c r="TFD336" s="142"/>
      <c r="TFE336" s="142"/>
      <c r="TFF336" s="142"/>
      <c r="TFG336" s="142"/>
      <c r="TFH336" s="142"/>
      <c r="TFI336" s="142"/>
      <c r="TFJ336" s="142"/>
      <c r="TFK336" s="142"/>
      <c r="TFL336" s="142"/>
      <c r="TFM336" s="142"/>
      <c r="TFN336" s="142"/>
      <c r="TFO336" s="142"/>
      <c r="TFP336" s="142"/>
      <c r="TFQ336" s="142"/>
      <c r="TFR336" s="142"/>
      <c r="TFS336" s="142"/>
      <c r="TFT336" s="142"/>
      <c r="TFU336" s="142"/>
      <c r="TFV336" s="142"/>
      <c r="TFW336" s="142"/>
      <c r="TFX336" s="142"/>
      <c r="TFY336" s="142"/>
      <c r="TFZ336" s="142"/>
      <c r="TGA336" s="142"/>
      <c r="TGB336" s="142"/>
      <c r="TGC336" s="142"/>
      <c r="TGD336" s="142"/>
      <c r="TGE336" s="142"/>
      <c r="TGF336" s="142"/>
      <c r="TGG336" s="142"/>
      <c r="TGH336" s="142"/>
      <c r="TGI336" s="142"/>
      <c r="TGJ336" s="142"/>
      <c r="TGK336" s="142"/>
      <c r="TGL336" s="142"/>
      <c r="TGM336" s="142"/>
      <c r="TGN336" s="142"/>
      <c r="TGO336" s="142"/>
      <c r="TGP336" s="142"/>
      <c r="TGQ336" s="142"/>
      <c r="TGR336" s="142"/>
      <c r="TGS336" s="142"/>
      <c r="TGT336" s="142"/>
      <c r="TGU336" s="142"/>
      <c r="TGV336" s="142"/>
      <c r="TGW336" s="142"/>
      <c r="TGX336" s="142"/>
      <c r="TGY336" s="142"/>
      <c r="TGZ336" s="142"/>
      <c r="THA336" s="142"/>
      <c r="THB336" s="142"/>
      <c r="THC336" s="142"/>
      <c r="THD336" s="142"/>
      <c r="THE336" s="142"/>
      <c r="THF336" s="142"/>
      <c r="THG336" s="142"/>
      <c r="THH336" s="142"/>
      <c r="THI336" s="142"/>
      <c r="THJ336" s="142"/>
      <c r="THK336" s="142"/>
      <c r="THL336" s="142"/>
      <c r="THM336" s="142"/>
      <c r="THN336" s="142"/>
      <c r="THO336" s="142"/>
      <c r="THP336" s="142"/>
      <c r="THQ336" s="142"/>
      <c r="THR336" s="142"/>
      <c r="THS336" s="142"/>
      <c r="THT336" s="142"/>
      <c r="THU336" s="142"/>
      <c r="THV336" s="142"/>
      <c r="THW336" s="142"/>
      <c r="THX336" s="142"/>
      <c r="THY336" s="142"/>
      <c r="THZ336" s="142"/>
      <c r="TIA336" s="142"/>
      <c r="TIB336" s="142"/>
      <c r="TIC336" s="142"/>
      <c r="TID336" s="142"/>
      <c r="TIE336" s="142"/>
      <c r="TIF336" s="142"/>
      <c r="TIG336" s="142"/>
      <c r="TIH336" s="142"/>
      <c r="TII336" s="142"/>
      <c r="TIJ336" s="142"/>
      <c r="TIK336" s="142"/>
      <c r="TIL336" s="142"/>
      <c r="TIM336" s="142"/>
      <c r="TIN336" s="142"/>
      <c r="TIO336" s="142"/>
      <c r="TIP336" s="142"/>
      <c r="TIQ336" s="142"/>
      <c r="TIR336" s="142"/>
      <c r="TIS336" s="142"/>
      <c r="TIT336" s="142"/>
      <c r="TIU336" s="142"/>
      <c r="TIV336" s="142"/>
      <c r="TIW336" s="142"/>
      <c r="TIX336" s="142"/>
      <c r="TIY336" s="142"/>
      <c r="TIZ336" s="142"/>
      <c r="TJA336" s="142"/>
      <c r="TJB336" s="142"/>
      <c r="TJC336" s="142"/>
      <c r="TJD336" s="142"/>
      <c r="TJE336" s="142"/>
      <c r="TJF336" s="142"/>
      <c r="TJG336" s="142"/>
      <c r="TJH336" s="142"/>
      <c r="TJI336" s="142"/>
      <c r="TJJ336" s="142"/>
      <c r="TJK336" s="142"/>
      <c r="TJL336" s="142"/>
      <c r="TJM336" s="142"/>
      <c r="TJN336" s="142"/>
      <c r="TJO336" s="142"/>
      <c r="TJP336" s="142"/>
      <c r="TJQ336" s="142"/>
      <c r="TJR336" s="142"/>
      <c r="TJS336" s="142"/>
      <c r="TJT336" s="142"/>
      <c r="TJU336" s="142"/>
      <c r="TJV336" s="142"/>
      <c r="TJW336" s="142"/>
      <c r="TJX336" s="142"/>
      <c r="TJY336" s="142"/>
      <c r="TJZ336" s="142"/>
      <c r="TKA336" s="142"/>
      <c r="TKB336" s="142"/>
      <c r="TKC336" s="142"/>
      <c r="TKD336" s="142"/>
      <c r="TKE336" s="142"/>
      <c r="TKF336" s="142"/>
      <c r="TKG336" s="142"/>
      <c r="TKH336" s="142"/>
      <c r="TKI336" s="142"/>
      <c r="TKJ336" s="142"/>
      <c r="TKK336" s="142"/>
      <c r="TKL336" s="142"/>
      <c r="TKM336" s="142"/>
      <c r="TKN336" s="142"/>
      <c r="TKO336" s="142"/>
      <c r="TKP336" s="142"/>
      <c r="TKQ336" s="142"/>
      <c r="TKR336" s="142"/>
      <c r="TKS336" s="142"/>
      <c r="TKT336" s="142"/>
      <c r="TKU336" s="142"/>
      <c r="TKV336" s="142"/>
      <c r="TKW336" s="142"/>
      <c r="TKX336" s="142"/>
      <c r="TKY336" s="142"/>
      <c r="TKZ336" s="142"/>
      <c r="TLA336" s="142"/>
      <c r="TLB336" s="142"/>
      <c r="TLC336" s="142"/>
      <c r="TLD336" s="142"/>
      <c r="TLE336" s="142"/>
      <c r="TLF336" s="142"/>
      <c r="TLG336" s="142"/>
      <c r="TLH336" s="142"/>
      <c r="TLI336" s="142"/>
      <c r="TLJ336" s="142"/>
      <c r="TLK336" s="142"/>
      <c r="TLL336" s="142"/>
      <c r="TLM336" s="142"/>
      <c r="TLN336" s="142"/>
      <c r="TLO336" s="142"/>
      <c r="TLP336" s="142"/>
      <c r="TLQ336" s="142"/>
      <c r="TLR336" s="142"/>
      <c r="TLS336" s="142"/>
      <c r="TLT336" s="142"/>
      <c r="TLU336" s="142"/>
      <c r="TLV336" s="142"/>
      <c r="TLW336" s="142"/>
      <c r="TLX336" s="142"/>
      <c r="TLY336" s="142"/>
      <c r="TLZ336" s="142"/>
      <c r="TMA336" s="142"/>
      <c r="TMB336" s="142"/>
      <c r="TMC336" s="142"/>
      <c r="TMD336" s="142"/>
      <c r="TME336" s="142"/>
      <c r="TMF336" s="142"/>
      <c r="TMG336" s="142"/>
      <c r="TMH336" s="142"/>
      <c r="TMI336" s="142"/>
      <c r="TMJ336" s="142"/>
      <c r="TMK336" s="142"/>
      <c r="TML336" s="142"/>
      <c r="TMM336" s="142"/>
      <c r="TMN336" s="142"/>
      <c r="TMO336" s="142"/>
      <c r="TMP336" s="142"/>
      <c r="TMQ336" s="142"/>
      <c r="TMR336" s="142"/>
      <c r="TMS336" s="142"/>
      <c r="TMT336" s="142"/>
      <c r="TMU336" s="142"/>
      <c r="TMV336" s="142"/>
      <c r="TMW336" s="142"/>
      <c r="TMX336" s="142"/>
      <c r="TMY336" s="142"/>
      <c r="TMZ336" s="142"/>
      <c r="TNA336" s="142"/>
      <c r="TNB336" s="142"/>
      <c r="TNC336" s="142"/>
      <c r="TND336" s="142"/>
      <c r="TNE336" s="142"/>
      <c r="TNF336" s="142"/>
      <c r="TNG336" s="142"/>
      <c r="TNH336" s="142"/>
      <c r="TNI336" s="142"/>
      <c r="TNJ336" s="142"/>
      <c r="TNK336" s="142"/>
      <c r="TNL336" s="142"/>
      <c r="TNM336" s="142"/>
      <c r="TNN336" s="142"/>
      <c r="TNO336" s="142"/>
      <c r="TNP336" s="142"/>
      <c r="TNQ336" s="142"/>
      <c r="TNR336" s="142"/>
      <c r="TNS336" s="142"/>
      <c r="TNT336" s="142"/>
      <c r="TNU336" s="142"/>
      <c r="TNV336" s="142"/>
      <c r="TNW336" s="142"/>
      <c r="TNX336" s="142"/>
      <c r="TNY336" s="142"/>
      <c r="TNZ336" s="142"/>
      <c r="TOA336" s="142"/>
      <c r="TOB336" s="142"/>
      <c r="TOC336" s="142"/>
      <c r="TOD336" s="142"/>
      <c r="TOE336" s="142"/>
      <c r="TOF336" s="142"/>
      <c r="TOG336" s="142"/>
      <c r="TOH336" s="142"/>
      <c r="TOI336" s="142"/>
      <c r="TOJ336" s="142"/>
      <c r="TOK336" s="142"/>
      <c r="TOL336" s="142"/>
      <c r="TOM336" s="142"/>
      <c r="TON336" s="142"/>
      <c r="TOO336" s="142"/>
      <c r="TOP336" s="142"/>
      <c r="TOQ336" s="142"/>
      <c r="TOR336" s="142"/>
      <c r="TOS336" s="142"/>
      <c r="TOT336" s="142"/>
      <c r="TOU336" s="142"/>
      <c r="TOV336" s="142"/>
      <c r="TOW336" s="142"/>
      <c r="TOX336" s="142"/>
      <c r="TOY336" s="142"/>
      <c r="TOZ336" s="142"/>
      <c r="TPA336" s="142"/>
      <c r="TPB336" s="142"/>
      <c r="TPC336" s="142"/>
      <c r="TPD336" s="142"/>
      <c r="TPE336" s="142"/>
      <c r="TPF336" s="142"/>
      <c r="TPG336" s="142"/>
      <c r="TPH336" s="142"/>
      <c r="TPI336" s="142"/>
      <c r="TPJ336" s="142"/>
      <c r="TPK336" s="142"/>
      <c r="TPL336" s="142"/>
      <c r="TPM336" s="142"/>
      <c r="TPN336" s="142"/>
      <c r="TPO336" s="142"/>
      <c r="TPP336" s="142"/>
      <c r="TPQ336" s="142"/>
      <c r="TPR336" s="142"/>
      <c r="TPS336" s="142"/>
      <c r="TPT336" s="142"/>
      <c r="TPU336" s="142"/>
      <c r="TPV336" s="142"/>
      <c r="TPW336" s="142"/>
      <c r="TPX336" s="142"/>
      <c r="TPY336" s="142"/>
      <c r="TPZ336" s="142"/>
      <c r="TQA336" s="142"/>
      <c r="TQB336" s="142"/>
      <c r="TQC336" s="142"/>
      <c r="TQD336" s="142"/>
      <c r="TQE336" s="142"/>
      <c r="TQF336" s="142"/>
      <c r="TQG336" s="142"/>
      <c r="TQH336" s="142"/>
      <c r="TQI336" s="142"/>
      <c r="TQJ336" s="142"/>
      <c r="TQK336" s="142"/>
      <c r="TQL336" s="142"/>
      <c r="TQM336" s="142"/>
      <c r="TQN336" s="142"/>
      <c r="TQO336" s="142"/>
      <c r="TQP336" s="142"/>
      <c r="TQQ336" s="142"/>
      <c r="TQR336" s="142"/>
      <c r="TQS336" s="142"/>
      <c r="TQT336" s="142"/>
      <c r="TQU336" s="142"/>
      <c r="TQV336" s="142"/>
      <c r="TQW336" s="142"/>
      <c r="TQX336" s="142"/>
      <c r="TQY336" s="142"/>
      <c r="TQZ336" s="142"/>
      <c r="TRA336" s="142"/>
      <c r="TRB336" s="142"/>
      <c r="TRC336" s="142"/>
      <c r="TRD336" s="142"/>
      <c r="TRE336" s="142"/>
      <c r="TRF336" s="142"/>
      <c r="TRG336" s="142"/>
      <c r="TRH336" s="142"/>
      <c r="TRI336" s="142"/>
      <c r="TRJ336" s="142"/>
      <c r="TRK336" s="142"/>
      <c r="TRL336" s="142"/>
      <c r="TRM336" s="142"/>
      <c r="TRN336" s="142"/>
      <c r="TRO336" s="142"/>
      <c r="TRP336" s="142"/>
      <c r="TRQ336" s="142"/>
      <c r="TRR336" s="142"/>
      <c r="TRS336" s="142"/>
      <c r="TRT336" s="142"/>
      <c r="TRU336" s="142"/>
      <c r="TRV336" s="142"/>
      <c r="TRW336" s="142"/>
      <c r="TRX336" s="142"/>
      <c r="TRY336" s="142"/>
      <c r="TRZ336" s="142"/>
      <c r="TSA336" s="142"/>
      <c r="TSB336" s="142"/>
      <c r="TSC336" s="142"/>
      <c r="TSD336" s="142"/>
      <c r="TSE336" s="142"/>
      <c r="TSF336" s="142"/>
      <c r="TSG336" s="142"/>
      <c r="TSH336" s="142"/>
      <c r="TSI336" s="142"/>
      <c r="TSJ336" s="142"/>
      <c r="TSK336" s="142"/>
      <c r="TSL336" s="142"/>
      <c r="TSM336" s="142"/>
      <c r="TSN336" s="142"/>
      <c r="TSO336" s="142"/>
      <c r="TSP336" s="142"/>
      <c r="TSQ336" s="142"/>
      <c r="TSR336" s="142"/>
      <c r="TSS336" s="142"/>
      <c r="TST336" s="142"/>
      <c r="TSU336" s="142"/>
      <c r="TSV336" s="142"/>
      <c r="TSW336" s="142"/>
      <c r="TSX336" s="142"/>
      <c r="TSY336" s="142"/>
      <c r="TSZ336" s="142"/>
      <c r="TTA336" s="142"/>
      <c r="TTB336" s="142"/>
      <c r="TTC336" s="142"/>
      <c r="TTD336" s="142"/>
      <c r="TTE336" s="142"/>
      <c r="TTF336" s="142"/>
      <c r="TTG336" s="142"/>
      <c r="TTH336" s="142"/>
      <c r="TTI336" s="142"/>
      <c r="TTJ336" s="142"/>
      <c r="TTK336" s="142"/>
      <c r="TTL336" s="142"/>
      <c r="TTM336" s="142"/>
      <c r="TTN336" s="142"/>
      <c r="TTO336" s="142"/>
      <c r="TTP336" s="142"/>
      <c r="TTQ336" s="142"/>
      <c r="TTR336" s="142"/>
      <c r="TTS336" s="142"/>
      <c r="TTT336" s="142"/>
      <c r="TTU336" s="142"/>
      <c r="TTV336" s="142"/>
      <c r="TTW336" s="142"/>
      <c r="TTX336" s="142"/>
      <c r="TTY336" s="142"/>
      <c r="TTZ336" s="142"/>
      <c r="TUA336" s="142"/>
      <c r="TUB336" s="142"/>
      <c r="TUC336" s="142"/>
      <c r="TUD336" s="142"/>
      <c r="TUE336" s="142"/>
      <c r="TUF336" s="142"/>
      <c r="TUG336" s="142"/>
      <c r="TUH336" s="142"/>
      <c r="TUI336" s="142"/>
      <c r="TUJ336" s="142"/>
      <c r="TUK336" s="142"/>
      <c r="TUL336" s="142"/>
      <c r="TUM336" s="142"/>
      <c r="TUN336" s="142"/>
      <c r="TUO336" s="142"/>
      <c r="TUP336" s="142"/>
      <c r="TUQ336" s="142"/>
      <c r="TUR336" s="142"/>
      <c r="TUS336" s="142"/>
      <c r="TUT336" s="142"/>
      <c r="TUU336" s="142"/>
      <c r="TUV336" s="142"/>
      <c r="TUW336" s="142"/>
      <c r="TUX336" s="142"/>
      <c r="TUY336" s="142"/>
      <c r="TUZ336" s="142"/>
      <c r="TVA336" s="142"/>
      <c r="TVB336" s="142"/>
      <c r="TVC336" s="142"/>
      <c r="TVD336" s="142"/>
      <c r="TVE336" s="142"/>
      <c r="TVF336" s="142"/>
      <c r="TVG336" s="142"/>
      <c r="TVH336" s="142"/>
      <c r="TVI336" s="142"/>
      <c r="TVJ336" s="142"/>
      <c r="TVK336" s="142"/>
      <c r="TVL336" s="142"/>
      <c r="TVM336" s="142"/>
      <c r="TVN336" s="142"/>
      <c r="TVO336" s="142"/>
      <c r="TVP336" s="142"/>
      <c r="TVQ336" s="142"/>
      <c r="TVR336" s="142"/>
      <c r="TVS336" s="142"/>
      <c r="TVT336" s="142"/>
      <c r="TVU336" s="142"/>
      <c r="TVV336" s="142"/>
      <c r="TVW336" s="142"/>
      <c r="TVX336" s="142"/>
      <c r="TVY336" s="142"/>
      <c r="TVZ336" s="142"/>
      <c r="TWA336" s="142"/>
      <c r="TWB336" s="142"/>
      <c r="TWC336" s="142"/>
      <c r="TWD336" s="142"/>
      <c r="TWE336" s="142"/>
      <c r="TWF336" s="142"/>
      <c r="TWG336" s="142"/>
      <c r="TWH336" s="142"/>
      <c r="TWI336" s="142"/>
      <c r="TWJ336" s="142"/>
      <c r="TWK336" s="142"/>
      <c r="TWL336" s="142"/>
      <c r="TWM336" s="142"/>
      <c r="TWN336" s="142"/>
      <c r="TWO336" s="142"/>
      <c r="TWP336" s="142"/>
      <c r="TWQ336" s="142"/>
      <c r="TWR336" s="142"/>
      <c r="TWS336" s="142"/>
      <c r="TWT336" s="142"/>
      <c r="TWU336" s="142"/>
      <c r="TWV336" s="142"/>
      <c r="TWW336" s="142"/>
      <c r="TWX336" s="142"/>
      <c r="TWY336" s="142"/>
      <c r="TWZ336" s="142"/>
      <c r="TXA336" s="142"/>
      <c r="TXB336" s="142"/>
      <c r="TXC336" s="142"/>
      <c r="TXD336" s="142"/>
      <c r="TXE336" s="142"/>
      <c r="TXF336" s="142"/>
      <c r="TXG336" s="142"/>
      <c r="TXH336" s="142"/>
      <c r="TXI336" s="142"/>
      <c r="TXJ336" s="142"/>
      <c r="TXK336" s="142"/>
      <c r="TXL336" s="142"/>
      <c r="TXM336" s="142"/>
      <c r="TXN336" s="142"/>
      <c r="TXO336" s="142"/>
      <c r="TXP336" s="142"/>
      <c r="TXQ336" s="142"/>
      <c r="TXR336" s="142"/>
      <c r="TXS336" s="142"/>
      <c r="TXT336" s="142"/>
      <c r="TXU336" s="142"/>
      <c r="TXV336" s="142"/>
      <c r="TXW336" s="142"/>
      <c r="TXX336" s="142"/>
      <c r="TXY336" s="142"/>
      <c r="TXZ336" s="142"/>
      <c r="TYA336" s="142"/>
      <c r="TYB336" s="142"/>
      <c r="TYC336" s="142"/>
      <c r="TYD336" s="142"/>
      <c r="TYE336" s="142"/>
      <c r="TYF336" s="142"/>
      <c r="TYG336" s="142"/>
      <c r="TYH336" s="142"/>
      <c r="TYI336" s="142"/>
      <c r="TYJ336" s="142"/>
      <c r="TYK336" s="142"/>
      <c r="TYL336" s="142"/>
      <c r="TYM336" s="142"/>
      <c r="TYN336" s="142"/>
      <c r="TYO336" s="142"/>
      <c r="TYP336" s="142"/>
      <c r="TYQ336" s="142"/>
      <c r="TYR336" s="142"/>
      <c r="TYS336" s="142"/>
      <c r="TYT336" s="142"/>
      <c r="TYU336" s="142"/>
      <c r="TYV336" s="142"/>
      <c r="TYW336" s="142"/>
      <c r="TYX336" s="142"/>
      <c r="TYY336" s="142"/>
      <c r="TYZ336" s="142"/>
      <c r="TZA336" s="142"/>
      <c r="TZB336" s="142"/>
      <c r="TZC336" s="142"/>
      <c r="TZD336" s="142"/>
      <c r="TZE336" s="142"/>
      <c r="TZF336" s="142"/>
      <c r="TZG336" s="142"/>
      <c r="TZH336" s="142"/>
      <c r="TZI336" s="142"/>
      <c r="TZJ336" s="142"/>
      <c r="TZK336" s="142"/>
      <c r="TZL336" s="142"/>
      <c r="TZM336" s="142"/>
      <c r="TZN336" s="142"/>
      <c r="TZO336" s="142"/>
      <c r="TZP336" s="142"/>
      <c r="TZQ336" s="142"/>
      <c r="TZR336" s="142"/>
      <c r="TZS336" s="142"/>
      <c r="TZT336" s="142"/>
      <c r="TZU336" s="142"/>
      <c r="TZV336" s="142"/>
      <c r="TZW336" s="142"/>
      <c r="TZX336" s="142"/>
      <c r="TZY336" s="142"/>
      <c r="TZZ336" s="142"/>
      <c r="UAA336" s="142"/>
      <c r="UAB336" s="142"/>
      <c r="UAC336" s="142"/>
      <c r="UAD336" s="142"/>
      <c r="UAE336" s="142"/>
      <c r="UAF336" s="142"/>
      <c r="UAG336" s="142"/>
      <c r="UAH336" s="142"/>
      <c r="UAI336" s="142"/>
      <c r="UAJ336" s="142"/>
      <c r="UAK336" s="142"/>
      <c r="UAL336" s="142"/>
      <c r="UAM336" s="142"/>
      <c r="UAN336" s="142"/>
      <c r="UAO336" s="142"/>
      <c r="UAP336" s="142"/>
      <c r="UAQ336" s="142"/>
      <c r="UAR336" s="142"/>
      <c r="UAS336" s="142"/>
      <c r="UAT336" s="142"/>
      <c r="UAU336" s="142"/>
      <c r="UAV336" s="142"/>
      <c r="UAW336" s="142"/>
      <c r="UAX336" s="142"/>
      <c r="UAY336" s="142"/>
      <c r="UAZ336" s="142"/>
      <c r="UBA336" s="142"/>
      <c r="UBB336" s="142"/>
      <c r="UBC336" s="142"/>
      <c r="UBD336" s="142"/>
      <c r="UBE336" s="142"/>
      <c r="UBF336" s="142"/>
      <c r="UBG336" s="142"/>
      <c r="UBH336" s="142"/>
      <c r="UBI336" s="142"/>
      <c r="UBJ336" s="142"/>
      <c r="UBK336" s="142"/>
      <c r="UBL336" s="142"/>
      <c r="UBM336" s="142"/>
      <c r="UBN336" s="142"/>
      <c r="UBO336" s="142"/>
      <c r="UBP336" s="142"/>
      <c r="UBQ336" s="142"/>
      <c r="UBR336" s="142"/>
      <c r="UBS336" s="142"/>
      <c r="UBT336" s="142"/>
      <c r="UBU336" s="142"/>
      <c r="UBV336" s="142"/>
      <c r="UBW336" s="142"/>
      <c r="UBX336" s="142"/>
      <c r="UBY336" s="142"/>
      <c r="UBZ336" s="142"/>
      <c r="UCA336" s="142"/>
      <c r="UCB336" s="142"/>
      <c r="UCC336" s="142"/>
      <c r="UCD336" s="142"/>
      <c r="UCE336" s="142"/>
      <c r="UCF336" s="142"/>
      <c r="UCG336" s="142"/>
      <c r="UCH336" s="142"/>
      <c r="UCI336" s="142"/>
      <c r="UCJ336" s="142"/>
      <c r="UCK336" s="142"/>
      <c r="UCL336" s="142"/>
      <c r="UCM336" s="142"/>
      <c r="UCN336" s="142"/>
      <c r="UCO336" s="142"/>
      <c r="UCP336" s="142"/>
      <c r="UCQ336" s="142"/>
      <c r="UCR336" s="142"/>
      <c r="UCS336" s="142"/>
      <c r="UCT336" s="142"/>
      <c r="UCU336" s="142"/>
      <c r="UCV336" s="142"/>
      <c r="UCW336" s="142"/>
      <c r="UCX336" s="142"/>
      <c r="UCY336" s="142"/>
      <c r="UCZ336" s="142"/>
      <c r="UDA336" s="142"/>
      <c r="UDB336" s="142"/>
      <c r="UDC336" s="142"/>
      <c r="UDD336" s="142"/>
      <c r="UDE336" s="142"/>
      <c r="UDF336" s="142"/>
      <c r="UDG336" s="142"/>
      <c r="UDH336" s="142"/>
      <c r="UDI336" s="142"/>
      <c r="UDJ336" s="142"/>
      <c r="UDK336" s="142"/>
      <c r="UDL336" s="142"/>
      <c r="UDM336" s="142"/>
      <c r="UDN336" s="142"/>
      <c r="UDO336" s="142"/>
      <c r="UDP336" s="142"/>
      <c r="UDQ336" s="142"/>
      <c r="UDR336" s="142"/>
      <c r="UDS336" s="142"/>
      <c r="UDT336" s="142"/>
      <c r="UDU336" s="142"/>
      <c r="UDV336" s="142"/>
      <c r="UDW336" s="142"/>
      <c r="UDX336" s="142"/>
      <c r="UDY336" s="142"/>
      <c r="UDZ336" s="142"/>
      <c r="UEA336" s="142"/>
      <c r="UEB336" s="142"/>
      <c r="UEC336" s="142"/>
      <c r="UED336" s="142"/>
      <c r="UEE336" s="142"/>
      <c r="UEF336" s="142"/>
      <c r="UEG336" s="142"/>
      <c r="UEH336" s="142"/>
      <c r="UEI336" s="142"/>
      <c r="UEJ336" s="142"/>
      <c r="UEK336" s="142"/>
      <c r="UEL336" s="142"/>
      <c r="UEM336" s="142"/>
      <c r="UEN336" s="142"/>
      <c r="UEO336" s="142"/>
      <c r="UEP336" s="142"/>
      <c r="UEQ336" s="142"/>
      <c r="UER336" s="142"/>
      <c r="UES336" s="142"/>
      <c r="UET336" s="142"/>
      <c r="UEU336" s="142"/>
      <c r="UEV336" s="142"/>
      <c r="UEW336" s="142"/>
      <c r="UEX336" s="142"/>
      <c r="UEY336" s="142"/>
      <c r="UEZ336" s="142"/>
      <c r="UFA336" s="142"/>
      <c r="UFB336" s="142"/>
      <c r="UFC336" s="142"/>
      <c r="UFD336" s="142"/>
      <c r="UFE336" s="142"/>
      <c r="UFF336" s="142"/>
      <c r="UFG336" s="142"/>
      <c r="UFH336" s="142"/>
      <c r="UFI336" s="142"/>
      <c r="UFJ336" s="142"/>
      <c r="UFK336" s="142"/>
      <c r="UFL336" s="142"/>
      <c r="UFM336" s="142"/>
      <c r="UFN336" s="142"/>
      <c r="UFO336" s="142"/>
      <c r="UFP336" s="142"/>
      <c r="UFQ336" s="142"/>
      <c r="UFR336" s="142"/>
      <c r="UFS336" s="142"/>
      <c r="UFT336" s="142"/>
      <c r="UFU336" s="142"/>
      <c r="UFV336" s="142"/>
      <c r="UFW336" s="142"/>
      <c r="UFX336" s="142"/>
      <c r="UFY336" s="142"/>
      <c r="UFZ336" s="142"/>
      <c r="UGA336" s="142"/>
      <c r="UGB336" s="142"/>
      <c r="UGC336" s="142"/>
      <c r="UGD336" s="142"/>
      <c r="UGE336" s="142"/>
      <c r="UGF336" s="142"/>
      <c r="UGG336" s="142"/>
      <c r="UGH336" s="142"/>
      <c r="UGI336" s="142"/>
      <c r="UGJ336" s="142"/>
      <c r="UGK336" s="142"/>
      <c r="UGL336" s="142"/>
      <c r="UGM336" s="142"/>
      <c r="UGN336" s="142"/>
      <c r="UGO336" s="142"/>
      <c r="UGP336" s="142"/>
      <c r="UGQ336" s="142"/>
      <c r="UGR336" s="142"/>
      <c r="UGS336" s="142"/>
      <c r="UGT336" s="142"/>
      <c r="UGU336" s="142"/>
      <c r="UGV336" s="142"/>
      <c r="UGW336" s="142"/>
      <c r="UGX336" s="142"/>
      <c r="UGY336" s="142"/>
      <c r="UGZ336" s="142"/>
      <c r="UHA336" s="142"/>
      <c r="UHB336" s="142"/>
      <c r="UHC336" s="142"/>
      <c r="UHD336" s="142"/>
      <c r="UHE336" s="142"/>
      <c r="UHF336" s="142"/>
      <c r="UHG336" s="142"/>
      <c r="UHH336" s="142"/>
      <c r="UHI336" s="142"/>
      <c r="UHJ336" s="142"/>
      <c r="UHK336" s="142"/>
      <c r="UHL336" s="142"/>
      <c r="UHM336" s="142"/>
      <c r="UHN336" s="142"/>
      <c r="UHO336" s="142"/>
      <c r="UHP336" s="142"/>
      <c r="UHQ336" s="142"/>
      <c r="UHR336" s="142"/>
      <c r="UHS336" s="142"/>
      <c r="UHT336" s="142"/>
      <c r="UHU336" s="142"/>
      <c r="UHV336" s="142"/>
      <c r="UHW336" s="142"/>
      <c r="UHX336" s="142"/>
      <c r="UHY336" s="142"/>
      <c r="UHZ336" s="142"/>
      <c r="UIA336" s="142"/>
      <c r="UIB336" s="142"/>
      <c r="UIC336" s="142"/>
      <c r="UID336" s="142"/>
      <c r="UIE336" s="142"/>
      <c r="UIF336" s="142"/>
      <c r="UIG336" s="142"/>
      <c r="UIH336" s="142"/>
      <c r="UII336" s="142"/>
      <c r="UIJ336" s="142"/>
      <c r="UIK336" s="142"/>
      <c r="UIL336" s="142"/>
      <c r="UIM336" s="142"/>
      <c r="UIN336" s="142"/>
      <c r="UIO336" s="142"/>
      <c r="UIP336" s="142"/>
      <c r="UIQ336" s="142"/>
      <c r="UIR336" s="142"/>
      <c r="UIS336" s="142"/>
      <c r="UIT336" s="142"/>
      <c r="UIU336" s="142"/>
      <c r="UIV336" s="142"/>
      <c r="UIW336" s="142"/>
      <c r="UIX336" s="142"/>
      <c r="UIY336" s="142"/>
      <c r="UIZ336" s="142"/>
      <c r="UJA336" s="142"/>
      <c r="UJB336" s="142"/>
      <c r="UJC336" s="142"/>
      <c r="UJD336" s="142"/>
      <c r="UJE336" s="142"/>
      <c r="UJF336" s="142"/>
      <c r="UJG336" s="142"/>
      <c r="UJH336" s="142"/>
      <c r="UJI336" s="142"/>
      <c r="UJJ336" s="142"/>
      <c r="UJK336" s="142"/>
      <c r="UJL336" s="142"/>
      <c r="UJM336" s="142"/>
      <c r="UJN336" s="142"/>
      <c r="UJO336" s="142"/>
      <c r="UJP336" s="142"/>
      <c r="UJQ336" s="142"/>
      <c r="UJR336" s="142"/>
      <c r="UJS336" s="142"/>
      <c r="UJT336" s="142"/>
      <c r="UJU336" s="142"/>
      <c r="UJV336" s="142"/>
      <c r="UJW336" s="142"/>
      <c r="UJX336" s="142"/>
      <c r="UJY336" s="142"/>
      <c r="UJZ336" s="142"/>
      <c r="UKA336" s="142"/>
      <c r="UKB336" s="142"/>
      <c r="UKC336" s="142"/>
      <c r="UKD336" s="142"/>
      <c r="UKE336" s="142"/>
      <c r="UKF336" s="142"/>
      <c r="UKG336" s="142"/>
      <c r="UKH336" s="142"/>
      <c r="UKI336" s="142"/>
      <c r="UKJ336" s="142"/>
      <c r="UKK336" s="142"/>
      <c r="UKL336" s="142"/>
      <c r="UKM336" s="142"/>
      <c r="UKN336" s="142"/>
      <c r="UKO336" s="142"/>
      <c r="UKP336" s="142"/>
      <c r="UKQ336" s="142"/>
      <c r="UKR336" s="142"/>
      <c r="UKS336" s="142"/>
      <c r="UKT336" s="142"/>
      <c r="UKU336" s="142"/>
      <c r="UKV336" s="142"/>
      <c r="UKW336" s="142"/>
      <c r="UKX336" s="142"/>
      <c r="UKY336" s="142"/>
      <c r="UKZ336" s="142"/>
      <c r="ULA336" s="142"/>
      <c r="ULB336" s="142"/>
      <c r="ULC336" s="142"/>
      <c r="ULD336" s="142"/>
      <c r="ULE336" s="142"/>
      <c r="ULF336" s="142"/>
      <c r="ULG336" s="142"/>
      <c r="ULH336" s="142"/>
      <c r="ULI336" s="142"/>
      <c r="ULJ336" s="142"/>
      <c r="ULK336" s="142"/>
      <c r="ULL336" s="142"/>
      <c r="ULM336" s="142"/>
      <c r="ULN336" s="142"/>
      <c r="ULO336" s="142"/>
      <c r="ULP336" s="142"/>
      <c r="ULQ336" s="142"/>
      <c r="ULR336" s="142"/>
      <c r="ULS336" s="142"/>
      <c r="ULT336" s="142"/>
      <c r="ULU336" s="142"/>
      <c r="ULV336" s="142"/>
      <c r="ULW336" s="142"/>
      <c r="ULX336" s="142"/>
      <c r="ULY336" s="142"/>
      <c r="ULZ336" s="142"/>
      <c r="UMA336" s="142"/>
      <c r="UMB336" s="142"/>
      <c r="UMC336" s="142"/>
      <c r="UMD336" s="142"/>
      <c r="UME336" s="142"/>
      <c r="UMF336" s="142"/>
      <c r="UMG336" s="142"/>
      <c r="UMH336" s="142"/>
      <c r="UMI336" s="142"/>
      <c r="UMJ336" s="142"/>
      <c r="UMK336" s="142"/>
      <c r="UML336" s="142"/>
      <c r="UMM336" s="142"/>
      <c r="UMN336" s="142"/>
      <c r="UMO336" s="142"/>
      <c r="UMP336" s="142"/>
      <c r="UMQ336" s="142"/>
      <c r="UMR336" s="142"/>
      <c r="UMS336" s="142"/>
      <c r="UMT336" s="142"/>
      <c r="UMU336" s="142"/>
      <c r="UMV336" s="142"/>
      <c r="UMW336" s="142"/>
      <c r="UMX336" s="142"/>
      <c r="UMY336" s="142"/>
      <c r="UMZ336" s="142"/>
      <c r="UNA336" s="142"/>
      <c r="UNB336" s="142"/>
      <c r="UNC336" s="142"/>
      <c r="UND336" s="142"/>
      <c r="UNE336" s="142"/>
      <c r="UNF336" s="142"/>
      <c r="UNG336" s="142"/>
      <c r="UNH336" s="142"/>
      <c r="UNI336" s="142"/>
      <c r="UNJ336" s="142"/>
      <c r="UNK336" s="142"/>
      <c r="UNL336" s="142"/>
      <c r="UNM336" s="142"/>
      <c r="UNN336" s="142"/>
      <c r="UNO336" s="142"/>
      <c r="UNP336" s="142"/>
      <c r="UNQ336" s="142"/>
      <c r="UNR336" s="142"/>
      <c r="UNS336" s="142"/>
      <c r="UNT336" s="142"/>
      <c r="UNU336" s="142"/>
      <c r="UNV336" s="142"/>
      <c r="UNW336" s="142"/>
      <c r="UNX336" s="142"/>
      <c r="UNY336" s="142"/>
      <c r="UNZ336" s="142"/>
      <c r="UOA336" s="142"/>
      <c r="UOB336" s="142"/>
      <c r="UOC336" s="142"/>
      <c r="UOD336" s="142"/>
      <c r="UOE336" s="142"/>
      <c r="UOF336" s="142"/>
      <c r="UOG336" s="142"/>
      <c r="UOH336" s="142"/>
      <c r="UOI336" s="142"/>
      <c r="UOJ336" s="142"/>
      <c r="UOK336" s="142"/>
      <c r="UOL336" s="142"/>
      <c r="UOM336" s="142"/>
      <c r="UON336" s="142"/>
      <c r="UOO336" s="142"/>
      <c r="UOP336" s="142"/>
      <c r="UOQ336" s="142"/>
      <c r="UOR336" s="142"/>
      <c r="UOS336" s="142"/>
      <c r="UOT336" s="142"/>
      <c r="UOU336" s="142"/>
      <c r="UOV336" s="142"/>
      <c r="UOW336" s="142"/>
      <c r="UOX336" s="142"/>
      <c r="UOY336" s="142"/>
      <c r="UOZ336" s="142"/>
      <c r="UPA336" s="142"/>
      <c r="UPB336" s="142"/>
      <c r="UPC336" s="142"/>
      <c r="UPD336" s="142"/>
      <c r="UPE336" s="142"/>
      <c r="UPF336" s="142"/>
      <c r="UPG336" s="142"/>
      <c r="UPH336" s="142"/>
      <c r="UPI336" s="142"/>
      <c r="UPJ336" s="142"/>
      <c r="UPK336" s="142"/>
      <c r="UPL336" s="142"/>
      <c r="UPM336" s="142"/>
      <c r="UPN336" s="142"/>
      <c r="UPO336" s="142"/>
      <c r="UPP336" s="142"/>
      <c r="UPQ336" s="142"/>
      <c r="UPR336" s="142"/>
      <c r="UPS336" s="142"/>
      <c r="UPT336" s="142"/>
      <c r="UPU336" s="142"/>
      <c r="UPV336" s="142"/>
      <c r="UPW336" s="142"/>
      <c r="UPX336" s="142"/>
      <c r="UPY336" s="142"/>
      <c r="UPZ336" s="142"/>
      <c r="UQA336" s="142"/>
      <c r="UQB336" s="142"/>
      <c r="UQC336" s="142"/>
      <c r="UQD336" s="142"/>
      <c r="UQE336" s="142"/>
      <c r="UQF336" s="142"/>
      <c r="UQG336" s="142"/>
      <c r="UQH336" s="142"/>
      <c r="UQI336" s="142"/>
      <c r="UQJ336" s="142"/>
      <c r="UQK336" s="142"/>
      <c r="UQL336" s="142"/>
      <c r="UQM336" s="142"/>
      <c r="UQN336" s="142"/>
      <c r="UQO336" s="142"/>
      <c r="UQP336" s="142"/>
      <c r="UQQ336" s="142"/>
      <c r="UQR336" s="142"/>
      <c r="UQS336" s="142"/>
      <c r="UQT336" s="142"/>
      <c r="UQU336" s="142"/>
      <c r="UQV336" s="142"/>
      <c r="UQW336" s="142"/>
      <c r="UQX336" s="142"/>
      <c r="UQY336" s="142"/>
      <c r="UQZ336" s="142"/>
      <c r="URA336" s="142"/>
      <c r="URB336" s="142"/>
      <c r="URC336" s="142"/>
      <c r="URD336" s="142"/>
      <c r="URE336" s="142"/>
      <c r="URF336" s="142"/>
      <c r="URG336" s="142"/>
      <c r="URH336" s="142"/>
      <c r="URI336" s="142"/>
      <c r="URJ336" s="142"/>
      <c r="URK336" s="142"/>
      <c r="URL336" s="142"/>
      <c r="URM336" s="142"/>
      <c r="URN336" s="142"/>
      <c r="URO336" s="142"/>
      <c r="URP336" s="142"/>
      <c r="URQ336" s="142"/>
      <c r="URR336" s="142"/>
      <c r="URS336" s="142"/>
      <c r="URT336" s="142"/>
      <c r="URU336" s="142"/>
      <c r="URV336" s="142"/>
      <c r="URW336" s="142"/>
      <c r="URX336" s="142"/>
      <c r="URY336" s="142"/>
      <c r="URZ336" s="142"/>
      <c r="USA336" s="142"/>
      <c r="USB336" s="142"/>
      <c r="USC336" s="142"/>
      <c r="USD336" s="142"/>
      <c r="USE336" s="142"/>
      <c r="USF336" s="142"/>
      <c r="USG336" s="142"/>
      <c r="USH336" s="142"/>
      <c r="USI336" s="142"/>
      <c r="USJ336" s="142"/>
      <c r="USK336" s="142"/>
      <c r="USL336" s="142"/>
      <c r="USM336" s="142"/>
      <c r="USN336" s="142"/>
      <c r="USO336" s="142"/>
      <c r="USP336" s="142"/>
      <c r="USQ336" s="142"/>
      <c r="USR336" s="142"/>
      <c r="USS336" s="142"/>
      <c r="UST336" s="142"/>
      <c r="USU336" s="142"/>
      <c r="USV336" s="142"/>
      <c r="USW336" s="142"/>
      <c r="USX336" s="142"/>
      <c r="USY336" s="142"/>
      <c r="USZ336" s="142"/>
      <c r="UTA336" s="142"/>
      <c r="UTB336" s="142"/>
      <c r="UTC336" s="142"/>
      <c r="UTD336" s="142"/>
      <c r="UTE336" s="142"/>
      <c r="UTF336" s="142"/>
      <c r="UTG336" s="142"/>
      <c r="UTH336" s="142"/>
      <c r="UTI336" s="142"/>
      <c r="UTJ336" s="142"/>
      <c r="UTK336" s="142"/>
      <c r="UTL336" s="142"/>
      <c r="UTM336" s="142"/>
      <c r="UTN336" s="142"/>
      <c r="UTO336" s="142"/>
      <c r="UTP336" s="142"/>
      <c r="UTQ336" s="142"/>
      <c r="UTR336" s="142"/>
      <c r="UTS336" s="142"/>
      <c r="UTT336" s="142"/>
      <c r="UTU336" s="142"/>
      <c r="UTV336" s="142"/>
      <c r="UTW336" s="142"/>
      <c r="UTX336" s="142"/>
      <c r="UTY336" s="142"/>
      <c r="UTZ336" s="142"/>
      <c r="UUA336" s="142"/>
      <c r="UUB336" s="142"/>
      <c r="UUC336" s="142"/>
      <c r="UUD336" s="142"/>
      <c r="UUE336" s="142"/>
      <c r="UUF336" s="142"/>
      <c r="UUG336" s="142"/>
      <c r="UUH336" s="142"/>
      <c r="UUI336" s="142"/>
      <c r="UUJ336" s="142"/>
      <c r="UUK336" s="142"/>
      <c r="UUL336" s="142"/>
      <c r="UUM336" s="142"/>
      <c r="UUN336" s="142"/>
      <c r="UUO336" s="142"/>
      <c r="UUP336" s="142"/>
      <c r="UUQ336" s="142"/>
      <c r="UUR336" s="142"/>
      <c r="UUS336" s="142"/>
      <c r="UUT336" s="142"/>
      <c r="UUU336" s="142"/>
      <c r="UUV336" s="142"/>
      <c r="UUW336" s="142"/>
      <c r="UUX336" s="142"/>
      <c r="UUY336" s="142"/>
      <c r="UUZ336" s="142"/>
      <c r="UVA336" s="142"/>
      <c r="UVB336" s="142"/>
      <c r="UVC336" s="142"/>
      <c r="UVD336" s="142"/>
      <c r="UVE336" s="142"/>
      <c r="UVF336" s="142"/>
      <c r="UVG336" s="142"/>
      <c r="UVH336" s="142"/>
      <c r="UVI336" s="142"/>
      <c r="UVJ336" s="142"/>
      <c r="UVK336" s="142"/>
      <c r="UVL336" s="142"/>
      <c r="UVM336" s="142"/>
      <c r="UVN336" s="142"/>
      <c r="UVO336" s="142"/>
      <c r="UVP336" s="142"/>
      <c r="UVQ336" s="142"/>
      <c r="UVR336" s="142"/>
      <c r="UVS336" s="142"/>
      <c r="UVT336" s="142"/>
      <c r="UVU336" s="142"/>
      <c r="UVV336" s="142"/>
      <c r="UVW336" s="142"/>
      <c r="UVX336" s="142"/>
      <c r="UVY336" s="142"/>
      <c r="UVZ336" s="142"/>
      <c r="UWA336" s="142"/>
      <c r="UWB336" s="142"/>
      <c r="UWC336" s="142"/>
      <c r="UWD336" s="142"/>
      <c r="UWE336" s="142"/>
      <c r="UWF336" s="142"/>
      <c r="UWG336" s="142"/>
      <c r="UWH336" s="142"/>
      <c r="UWI336" s="142"/>
      <c r="UWJ336" s="142"/>
      <c r="UWK336" s="142"/>
      <c r="UWL336" s="142"/>
      <c r="UWM336" s="142"/>
      <c r="UWN336" s="142"/>
      <c r="UWO336" s="142"/>
      <c r="UWP336" s="142"/>
      <c r="UWQ336" s="142"/>
      <c r="UWR336" s="142"/>
      <c r="UWS336" s="142"/>
      <c r="UWT336" s="142"/>
      <c r="UWU336" s="142"/>
      <c r="UWV336" s="142"/>
      <c r="UWW336" s="142"/>
      <c r="UWX336" s="142"/>
      <c r="UWY336" s="142"/>
      <c r="UWZ336" s="142"/>
      <c r="UXA336" s="142"/>
      <c r="UXB336" s="142"/>
      <c r="UXC336" s="142"/>
      <c r="UXD336" s="142"/>
      <c r="UXE336" s="142"/>
      <c r="UXF336" s="142"/>
      <c r="UXG336" s="142"/>
      <c r="UXH336" s="142"/>
      <c r="UXI336" s="142"/>
      <c r="UXJ336" s="142"/>
      <c r="UXK336" s="142"/>
      <c r="UXL336" s="142"/>
      <c r="UXM336" s="142"/>
      <c r="UXN336" s="142"/>
      <c r="UXO336" s="142"/>
      <c r="UXP336" s="142"/>
      <c r="UXQ336" s="142"/>
      <c r="UXR336" s="142"/>
      <c r="UXS336" s="142"/>
      <c r="UXT336" s="142"/>
      <c r="UXU336" s="142"/>
      <c r="UXV336" s="142"/>
      <c r="UXW336" s="142"/>
      <c r="UXX336" s="142"/>
      <c r="UXY336" s="142"/>
      <c r="UXZ336" s="142"/>
      <c r="UYA336" s="142"/>
      <c r="UYB336" s="142"/>
      <c r="UYC336" s="142"/>
      <c r="UYD336" s="142"/>
      <c r="UYE336" s="142"/>
      <c r="UYF336" s="142"/>
      <c r="UYG336" s="142"/>
      <c r="UYH336" s="142"/>
      <c r="UYI336" s="142"/>
      <c r="UYJ336" s="142"/>
      <c r="UYK336" s="142"/>
      <c r="UYL336" s="142"/>
      <c r="UYM336" s="142"/>
      <c r="UYN336" s="142"/>
      <c r="UYO336" s="142"/>
      <c r="UYP336" s="142"/>
      <c r="UYQ336" s="142"/>
      <c r="UYR336" s="142"/>
      <c r="UYS336" s="142"/>
      <c r="UYT336" s="142"/>
      <c r="UYU336" s="142"/>
      <c r="UYV336" s="142"/>
      <c r="UYW336" s="142"/>
      <c r="UYX336" s="142"/>
      <c r="UYY336" s="142"/>
      <c r="UYZ336" s="142"/>
      <c r="UZA336" s="142"/>
      <c r="UZB336" s="142"/>
      <c r="UZC336" s="142"/>
      <c r="UZD336" s="142"/>
      <c r="UZE336" s="142"/>
      <c r="UZF336" s="142"/>
      <c r="UZG336" s="142"/>
      <c r="UZH336" s="142"/>
      <c r="UZI336" s="142"/>
      <c r="UZJ336" s="142"/>
      <c r="UZK336" s="142"/>
      <c r="UZL336" s="142"/>
      <c r="UZM336" s="142"/>
      <c r="UZN336" s="142"/>
      <c r="UZO336" s="142"/>
      <c r="UZP336" s="142"/>
      <c r="UZQ336" s="142"/>
      <c r="UZR336" s="142"/>
      <c r="UZS336" s="142"/>
      <c r="UZT336" s="142"/>
      <c r="UZU336" s="142"/>
      <c r="UZV336" s="142"/>
      <c r="UZW336" s="142"/>
      <c r="UZX336" s="142"/>
      <c r="UZY336" s="142"/>
      <c r="UZZ336" s="142"/>
      <c r="VAA336" s="142"/>
      <c r="VAB336" s="142"/>
      <c r="VAC336" s="142"/>
      <c r="VAD336" s="142"/>
      <c r="VAE336" s="142"/>
      <c r="VAF336" s="142"/>
      <c r="VAG336" s="142"/>
      <c r="VAH336" s="142"/>
      <c r="VAI336" s="142"/>
      <c r="VAJ336" s="142"/>
      <c r="VAK336" s="142"/>
      <c r="VAL336" s="142"/>
      <c r="VAM336" s="142"/>
      <c r="VAN336" s="142"/>
      <c r="VAO336" s="142"/>
      <c r="VAP336" s="142"/>
      <c r="VAQ336" s="142"/>
      <c r="VAR336" s="142"/>
      <c r="VAS336" s="142"/>
      <c r="VAT336" s="142"/>
      <c r="VAU336" s="142"/>
      <c r="VAV336" s="142"/>
      <c r="VAW336" s="142"/>
      <c r="VAX336" s="142"/>
      <c r="VAY336" s="142"/>
      <c r="VAZ336" s="142"/>
      <c r="VBA336" s="142"/>
      <c r="VBB336" s="142"/>
      <c r="VBC336" s="142"/>
      <c r="VBD336" s="142"/>
      <c r="VBE336" s="142"/>
      <c r="VBF336" s="142"/>
      <c r="VBG336" s="142"/>
      <c r="VBH336" s="142"/>
      <c r="VBI336" s="142"/>
      <c r="VBJ336" s="142"/>
      <c r="VBK336" s="142"/>
      <c r="VBL336" s="142"/>
      <c r="VBM336" s="142"/>
      <c r="VBN336" s="142"/>
      <c r="VBO336" s="142"/>
      <c r="VBP336" s="142"/>
      <c r="VBQ336" s="142"/>
      <c r="VBR336" s="142"/>
      <c r="VBS336" s="142"/>
      <c r="VBT336" s="142"/>
      <c r="VBU336" s="142"/>
      <c r="VBV336" s="142"/>
      <c r="VBW336" s="142"/>
      <c r="VBX336" s="142"/>
      <c r="VBY336" s="142"/>
      <c r="VBZ336" s="142"/>
      <c r="VCA336" s="142"/>
      <c r="VCB336" s="142"/>
      <c r="VCC336" s="142"/>
      <c r="VCD336" s="142"/>
      <c r="VCE336" s="142"/>
      <c r="VCF336" s="142"/>
      <c r="VCG336" s="142"/>
      <c r="VCH336" s="142"/>
      <c r="VCI336" s="142"/>
      <c r="VCJ336" s="142"/>
      <c r="VCK336" s="142"/>
      <c r="VCL336" s="142"/>
      <c r="VCM336" s="142"/>
      <c r="VCN336" s="142"/>
      <c r="VCO336" s="142"/>
      <c r="VCP336" s="142"/>
      <c r="VCQ336" s="142"/>
      <c r="VCR336" s="142"/>
      <c r="VCS336" s="142"/>
      <c r="VCT336" s="142"/>
      <c r="VCU336" s="142"/>
      <c r="VCV336" s="142"/>
      <c r="VCW336" s="142"/>
      <c r="VCX336" s="142"/>
      <c r="VCY336" s="142"/>
      <c r="VCZ336" s="142"/>
      <c r="VDA336" s="142"/>
      <c r="VDB336" s="142"/>
      <c r="VDC336" s="142"/>
      <c r="VDD336" s="142"/>
      <c r="VDE336" s="142"/>
      <c r="VDF336" s="142"/>
      <c r="VDG336" s="142"/>
      <c r="VDH336" s="142"/>
      <c r="VDI336" s="142"/>
      <c r="VDJ336" s="142"/>
      <c r="VDK336" s="142"/>
      <c r="VDL336" s="142"/>
      <c r="VDM336" s="142"/>
      <c r="VDN336" s="142"/>
      <c r="VDO336" s="142"/>
      <c r="VDP336" s="142"/>
      <c r="VDQ336" s="142"/>
      <c r="VDR336" s="142"/>
      <c r="VDS336" s="142"/>
      <c r="VDT336" s="142"/>
      <c r="VDU336" s="142"/>
      <c r="VDV336" s="142"/>
      <c r="VDW336" s="142"/>
      <c r="VDX336" s="142"/>
      <c r="VDY336" s="142"/>
      <c r="VDZ336" s="142"/>
      <c r="VEA336" s="142"/>
      <c r="VEB336" s="142"/>
      <c r="VEC336" s="142"/>
      <c r="VED336" s="142"/>
      <c r="VEE336" s="142"/>
      <c r="VEF336" s="142"/>
      <c r="VEG336" s="142"/>
      <c r="VEH336" s="142"/>
      <c r="VEI336" s="142"/>
      <c r="VEJ336" s="142"/>
      <c r="VEK336" s="142"/>
      <c r="VEL336" s="142"/>
      <c r="VEM336" s="142"/>
      <c r="VEN336" s="142"/>
      <c r="VEO336" s="142"/>
      <c r="VEP336" s="142"/>
      <c r="VEQ336" s="142"/>
      <c r="VER336" s="142"/>
      <c r="VES336" s="142"/>
      <c r="VET336" s="142"/>
      <c r="VEU336" s="142"/>
      <c r="VEV336" s="142"/>
      <c r="VEW336" s="142"/>
      <c r="VEX336" s="142"/>
      <c r="VEY336" s="142"/>
      <c r="VEZ336" s="142"/>
      <c r="VFA336" s="142"/>
      <c r="VFB336" s="142"/>
      <c r="VFC336" s="142"/>
      <c r="VFD336" s="142"/>
      <c r="VFE336" s="142"/>
      <c r="VFF336" s="142"/>
      <c r="VFG336" s="142"/>
      <c r="VFH336" s="142"/>
      <c r="VFI336" s="142"/>
      <c r="VFJ336" s="142"/>
      <c r="VFK336" s="142"/>
      <c r="VFL336" s="142"/>
      <c r="VFM336" s="142"/>
      <c r="VFN336" s="142"/>
      <c r="VFO336" s="142"/>
      <c r="VFP336" s="142"/>
      <c r="VFQ336" s="142"/>
      <c r="VFR336" s="142"/>
      <c r="VFS336" s="142"/>
      <c r="VFT336" s="142"/>
      <c r="VFU336" s="142"/>
      <c r="VFV336" s="142"/>
      <c r="VFW336" s="142"/>
      <c r="VFX336" s="142"/>
      <c r="VFY336" s="142"/>
      <c r="VFZ336" s="142"/>
      <c r="VGA336" s="142"/>
      <c r="VGB336" s="142"/>
      <c r="VGC336" s="142"/>
      <c r="VGD336" s="142"/>
      <c r="VGE336" s="142"/>
      <c r="VGF336" s="142"/>
      <c r="VGG336" s="142"/>
      <c r="VGH336" s="142"/>
      <c r="VGI336" s="142"/>
      <c r="VGJ336" s="142"/>
      <c r="VGK336" s="142"/>
      <c r="VGL336" s="142"/>
      <c r="VGM336" s="142"/>
      <c r="VGN336" s="142"/>
      <c r="VGO336" s="142"/>
      <c r="VGP336" s="142"/>
      <c r="VGQ336" s="142"/>
      <c r="VGR336" s="142"/>
      <c r="VGS336" s="142"/>
      <c r="VGT336" s="142"/>
      <c r="VGU336" s="142"/>
      <c r="VGV336" s="142"/>
      <c r="VGW336" s="142"/>
      <c r="VGX336" s="142"/>
      <c r="VGY336" s="142"/>
      <c r="VGZ336" s="142"/>
      <c r="VHA336" s="142"/>
      <c r="VHB336" s="142"/>
      <c r="VHC336" s="142"/>
      <c r="VHD336" s="142"/>
      <c r="VHE336" s="142"/>
      <c r="VHF336" s="142"/>
      <c r="VHG336" s="142"/>
      <c r="VHH336" s="142"/>
      <c r="VHI336" s="142"/>
      <c r="VHJ336" s="142"/>
      <c r="VHK336" s="142"/>
      <c r="VHL336" s="142"/>
      <c r="VHM336" s="142"/>
      <c r="VHN336" s="142"/>
      <c r="VHO336" s="142"/>
      <c r="VHP336" s="142"/>
      <c r="VHQ336" s="142"/>
      <c r="VHR336" s="142"/>
      <c r="VHS336" s="142"/>
      <c r="VHT336" s="142"/>
      <c r="VHU336" s="142"/>
      <c r="VHV336" s="142"/>
      <c r="VHW336" s="142"/>
      <c r="VHX336" s="142"/>
      <c r="VHY336" s="142"/>
      <c r="VHZ336" s="142"/>
      <c r="VIA336" s="142"/>
      <c r="VIB336" s="142"/>
      <c r="VIC336" s="142"/>
      <c r="VID336" s="142"/>
      <c r="VIE336" s="142"/>
      <c r="VIF336" s="142"/>
      <c r="VIG336" s="142"/>
      <c r="VIH336" s="142"/>
      <c r="VII336" s="142"/>
      <c r="VIJ336" s="142"/>
      <c r="VIK336" s="142"/>
      <c r="VIL336" s="142"/>
      <c r="VIM336" s="142"/>
      <c r="VIN336" s="142"/>
      <c r="VIO336" s="142"/>
      <c r="VIP336" s="142"/>
      <c r="VIQ336" s="142"/>
      <c r="VIR336" s="142"/>
      <c r="VIS336" s="142"/>
      <c r="VIT336" s="142"/>
      <c r="VIU336" s="142"/>
      <c r="VIV336" s="142"/>
      <c r="VIW336" s="142"/>
      <c r="VIX336" s="142"/>
      <c r="VIY336" s="142"/>
      <c r="VIZ336" s="142"/>
      <c r="VJA336" s="142"/>
      <c r="VJB336" s="142"/>
      <c r="VJC336" s="142"/>
      <c r="VJD336" s="142"/>
      <c r="VJE336" s="142"/>
      <c r="VJF336" s="142"/>
      <c r="VJG336" s="142"/>
      <c r="VJH336" s="142"/>
      <c r="VJI336" s="142"/>
      <c r="VJJ336" s="142"/>
      <c r="VJK336" s="142"/>
      <c r="VJL336" s="142"/>
      <c r="VJM336" s="142"/>
      <c r="VJN336" s="142"/>
      <c r="VJO336" s="142"/>
      <c r="VJP336" s="142"/>
      <c r="VJQ336" s="142"/>
      <c r="VJR336" s="142"/>
      <c r="VJS336" s="142"/>
      <c r="VJT336" s="142"/>
      <c r="VJU336" s="142"/>
      <c r="VJV336" s="142"/>
      <c r="VJW336" s="142"/>
      <c r="VJX336" s="142"/>
      <c r="VJY336" s="142"/>
      <c r="VJZ336" s="142"/>
      <c r="VKA336" s="142"/>
      <c r="VKB336" s="142"/>
      <c r="VKC336" s="142"/>
      <c r="VKD336" s="142"/>
      <c r="VKE336" s="142"/>
      <c r="VKF336" s="142"/>
      <c r="VKG336" s="142"/>
      <c r="VKH336" s="142"/>
      <c r="VKI336" s="142"/>
      <c r="VKJ336" s="142"/>
      <c r="VKK336" s="142"/>
      <c r="VKL336" s="142"/>
      <c r="VKM336" s="142"/>
      <c r="VKN336" s="142"/>
      <c r="VKO336" s="142"/>
      <c r="VKP336" s="142"/>
      <c r="VKQ336" s="142"/>
      <c r="VKR336" s="142"/>
      <c r="VKS336" s="142"/>
      <c r="VKT336" s="142"/>
      <c r="VKU336" s="142"/>
      <c r="VKV336" s="142"/>
      <c r="VKW336" s="142"/>
      <c r="VKX336" s="142"/>
      <c r="VKY336" s="142"/>
      <c r="VKZ336" s="142"/>
      <c r="VLA336" s="142"/>
      <c r="VLB336" s="142"/>
      <c r="VLC336" s="142"/>
      <c r="VLD336" s="142"/>
      <c r="VLE336" s="142"/>
      <c r="VLF336" s="142"/>
      <c r="VLG336" s="142"/>
      <c r="VLH336" s="142"/>
      <c r="VLI336" s="142"/>
      <c r="VLJ336" s="142"/>
      <c r="VLK336" s="142"/>
      <c r="VLL336" s="142"/>
      <c r="VLM336" s="142"/>
      <c r="VLN336" s="142"/>
      <c r="VLO336" s="142"/>
      <c r="VLP336" s="142"/>
      <c r="VLQ336" s="142"/>
      <c r="VLR336" s="142"/>
      <c r="VLS336" s="142"/>
      <c r="VLT336" s="142"/>
      <c r="VLU336" s="142"/>
      <c r="VLV336" s="142"/>
      <c r="VLW336" s="142"/>
      <c r="VLX336" s="142"/>
      <c r="VLY336" s="142"/>
      <c r="VLZ336" s="142"/>
      <c r="VMA336" s="142"/>
      <c r="VMB336" s="142"/>
      <c r="VMC336" s="142"/>
      <c r="VMD336" s="142"/>
      <c r="VME336" s="142"/>
      <c r="VMF336" s="142"/>
      <c r="VMG336" s="142"/>
      <c r="VMH336" s="142"/>
      <c r="VMI336" s="142"/>
      <c r="VMJ336" s="142"/>
      <c r="VMK336" s="142"/>
      <c r="VML336" s="142"/>
      <c r="VMM336" s="142"/>
      <c r="VMN336" s="142"/>
      <c r="VMO336" s="142"/>
      <c r="VMP336" s="142"/>
      <c r="VMQ336" s="142"/>
      <c r="VMR336" s="142"/>
      <c r="VMS336" s="142"/>
      <c r="VMT336" s="142"/>
      <c r="VMU336" s="142"/>
      <c r="VMV336" s="142"/>
      <c r="VMW336" s="142"/>
      <c r="VMX336" s="142"/>
      <c r="VMY336" s="142"/>
      <c r="VMZ336" s="142"/>
      <c r="VNA336" s="142"/>
      <c r="VNB336" s="142"/>
      <c r="VNC336" s="142"/>
      <c r="VND336" s="142"/>
      <c r="VNE336" s="142"/>
      <c r="VNF336" s="142"/>
      <c r="VNG336" s="142"/>
      <c r="VNH336" s="142"/>
      <c r="VNI336" s="142"/>
      <c r="VNJ336" s="142"/>
      <c r="VNK336" s="142"/>
      <c r="VNL336" s="142"/>
      <c r="VNM336" s="142"/>
      <c r="VNN336" s="142"/>
      <c r="VNO336" s="142"/>
      <c r="VNP336" s="142"/>
      <c r="VNQ336" s="142"/>
      <c r="VNR336" s="142"/>
      <c r="VNS336" s="142"/>
      <c r="VNT336" s="142"/>
      <c r="VNU336" s="142"/>
      <c r="VNV336" s="142"/>
      <c r="VNW336" s="142"/>
      <c r="VNX336" s="142"/>
      <c r="VNY336" s="142"/>
      <c r="VNZ336" s="142"/>
      <c r="VOA336" s="142"/>
      <c r="VOB336" s="142"/>
      <c r="VOC336" s="142"/>
      <c r="VOD336" s="142"/>
      <c r="VOE336" s="142"/>
      <c r="VOF336" s="142"/>
      <c r="VOG336" s="142"/>
      <c r="VOH336" s="142"/>
      <c r="VOI336" s="142"/>
      <c r="VOJ336" s="142"/>
      <c r="VOK336" s="142"/>
      <c r="VOL336" s="142"/>
      <c r="VOM336" s="142"/>
      <c r="VON336" s="142"/>
      <c r="VOO336" s="142"/>
      <c r="VOP336" s="142"/>
      <c r="VOQ336" s="142"/>
      <c r="VOR336" s="142"/>
      <c r="VOS336" s="142"/>
      <c r="VOT336" s="142"/>
      <c r="VOU336" s="142"/>
      <c r="VOV336" s="142"/>
      <c r="VOW336" s="142"/>
      <c r="VOX336" s="142"/>
      <c r="VOY336" s="142"/>
      <c r="VOZ336" s="142"/>
      <c r="VPA336" s="142"/>
      <c r="VPB336" s="142"/>
      <c r="VPC336" s="142"/>
      <c r="VPD336" s="142"/>
      <c r="VPE336" s="142"/>
      <c r="VPF336" s="142"/>
      <c r="VPG336" s="142"/>
      <c r="VPH336" s="142"/>
      <c r="VPI336" s="142"/>
      <c r="VPJ336" s="142"/>
      <c r="VPK336" s="142"/>
      <c r="VPL336" s="142"/>
      <c r="VPM336" s="142"/>
      <c r="VPN336" s="142"/>
      <c r="VPO336" s="142"/>
      <c r="VPP336" s="142"/>
      <c r="VPQ336" s="142"/>
      <c r="VPR336" s="142"/>
      <c r="VPS336" s="142"/>
      <c r="VPT336" s="142"/>
      <c r="VPU336" s="142"/>
      <c r="VPV336" s="142"/>
      <c r="VPW336" s="142"/>
      <c r="VPX336" s="142"/>
      <c r="VPY336" s="142"/>
      <c r="VPZ336" s="142"/>
      <c r="VQA336" s="142"/>
      <c r="VQB336" s="142"/>
      <c r="VQC336" s="142"/>
      <c r="VQD336" s="142"/>
      <c r="VQE336" s="142"/>
      <c r="VQF336" s="142"/>
      <c r="VQG336" s="142"/>
      <c r="VQH336" s="142"/>
      <c r="VQI336" s="142"/>
      <c r="VQJ336" s="142"/>
      <c r="VQK336" s="142"/>
      <c r="VQL336" s="142"/>
      <c r="VQM336" s="142"/>
      <c r="VQN336" s="142"/>
      <c r="VQO336" s="142"/>
      <c r="VQP336" s="142"/>
      <c r="VQQ336" s="142"/>
      <c r="VQR336" s="142"/>
      <c r="VQS336" s="142"/>
      <c r="VQT336" s="142"/>
      <c r="VQU336" s="142"/>
      <c r="VQV336" s="142"/>
      <c r="VQW336" s="142"/>
      <c r="VQX336" s="142"/>
      <c r="VQY336" s="142"/>
      <c r="VQZ336" s="142"/>
      <c r="VRA336" s="142"/>
      <c r="VRB336" s="142"/>
      <c r="VRC336" s="142"/>
      <c r="VRD336" s="142"/>
      <c r="VRE336" s="142"/>
      <c r="VRF336" s="142"/>
      <c r="VRG336" s="142"/>
      <c r="VRH336" s="142"/>
      <c r="VRI336" s="142"/>
      <c r="VRJ336" s="142"/>
      <c r="VRK336" s="142"/>
      <c r="VRL336" s="142"/>
      <c r="VRM336" s="142"/>
      <c r="VRN336" s="142"/>
      <c r="VRO336" s="142"/>
      <c r="VRP336" s="142"/>
      <c r="VRQ336" s="142"/>
      <c r="VRR336" s="142"/>
      <c r="VRS336" s="142"/>
      <c r="VRT336" s="142"/>
      <c r="VRU336" s="142"/>
      <c r="VRV336" s="142"/>
      <c r="VRW336" s="142"/>
      <c r="VRX336" s="142"/>
      <c r="VRY336" s="142"/>
      <c r="VRZ336" s="142"/>
      <c r="VSA336" s="142"/>
      <c r="VSB336" s="142"/>
      <c r="VSC336" s="142"/>
      <c r="VSD336" s="142"/>
      <c r="VSE336" s="142"/>
      <c r="VSF336" s="142"/>
      <c r="VSG336" s="142"/>
      <c r="VSH336" s="142"/>
      <c r="VSI336" s="142"/>
      <c r="VSJ336" s="142"/>
      <c r="VSK336" s="142"/>
      <c r="VSL336" s="142"/>
      <c r="VSM336" s="142"/>
      <c r="VSN336" s="142"/>
      <c r="VSO336" s="142"/>
      <c r="VSP336" s="142"/>
      <c r="VSQ336" s="142"/>
      <c r="VSR336" s="142"/>
      <c r="VSS336" s="142"/>
      <c r="VST336" s="142"/>
      <c r="VSU336" s="142"/>
      <c r="VSV336" s="142"/>
      <c r="VSW336" s="142"/>
      <c r="VSX336" s="142"/>
      <c r="VSY336" s="142"/>
      <c r="VSZ336" s="142"/>
      <c r="VTA336" s="142"/>
      <c r="VTB336" s="142"/>
      <c r="VTC336" s="142"/>
      <c r="VTD336" s="142"/>
      <c r="VTE336" s="142"/>
      <c r="VTF336" s="142"/>
      <c r="VTG336" s="142"/>
      <c r="VTH336" s="142"/>
      <c r="VTI336" s="142"/>
      <c r="VTJ336" s="142"/>
      <c r="VTK336" s="142"/>
      <c r="VTL336" s="142"/>
      <c r="VTM336" s="142"/>
      <c r="VTN336" s="142"/>
      <c r="VTO336" s="142"/>
      <c r="VTP336" s="142"/>
      <c r="VTQ336" s="142"/>
      <c r="VTR336" s="142"/>
      <c r="VTS336" s="142"/>
      <c r="VTT336" s="142"/>
      <c r="VTU336" s="142"/>
      <c r="VTV336" s="142"/>
      <c r="VTW336" s="142"/>
      <c r="VTX336" s="142"/>
      <c r="VTY336" s="142"/>
      <c r="VTZ336" s="142"/>
      <c r="VUA336" s="142"/>
      <c r="VUB336" s="142"/>
      <c r="VUC336" s="142"/>
      <c r="VUD336" s="142"/>
      <c r="VUE336" s="142"/>
      <c r="VUF336" s="142"/>
      <c r="VUG336" s="142"/>
      <c r="VUH336" s="142"/>
      <c r="VUI336" s="142"/>
      <c r="VUJ336" s="142"/>
      <c r="VUK336" s="142"/>
      <c r="VUL336" s="142"/>
      <c r="VUM336" s="142"/>
      <c r="VUN336" s="142"/>
      <c r="VUO336" s="142"/>
      <c r="VUP336" s="142"/>
      <c r="VUQ336" s="142"/>
      <c r="VUR336" s="142"/>
      <c r="VUS336" s="142"/>
      <c r="VUT336" s="142"/>
      <c r="VUU336" s="142"/>
      <c r="VUV336" s="142"/>
      <c r="VUW336" s="142"/>
      <c r="VUX336" s="142"/>
      <c r="VUY336" s="142"/>
      <c r="VUZ336" s="142"/>
      <c r="VVA336" s="142"/>
      <c r="VVB336" s="142"/>
      <c r="VVC336" s="142"/>
      <c r="VVD336" s="142"/>
      <c r="VVE336" s="142"/>
      <c r="VVF336" s="142"/>
      <c r="VVG336" s="142"/>
      <c r="VVH336" s="142"/>
      <c r="VVI336" s="142"/>
      <c r="VVJ336" s="142"/>
      <c r="VVK336" s="142"/>
      <c r="VVL336" s="142"/>
      <c r="VVM336" s="142"/>
      <c r="VVN336" s="142"/>
      <c r="VVO336" s="142"/>
      <c r="VVP336" s="142"/>
      <c r="VVQ336" s="142"/>
      <c r="VVR336" s="142"/>
      <c r="VVS336" s="142"/>
      <c r="VVT336" s="142"/>
      <c r="VVU336" s="142"/>
      <c r="VVV336" s="142"/>
      <c r="VVW336" s="142"/>
      <c r="VVX336" s="142"/>
      <c r="VVY336" s="142"/>
      <c r="VVZ336" s="142"/>
      <c r="VWA336" s="142"/>
      <c r="VWB336" s="142"/>
      <c r="VWC336" s="142"/>
      <c r="VWD336" s="142"/>
      <c r="VWE336" s="142"/>
      <c r="VWF336" s="142"/>
      <c r="VWG336" s="142"/>
      <c r="VWH336" s="142"/>
      <c r="VWI336" s="142"/>
      <c r="VWJ336" s="142"/>
      <c r="VWK336" s="142"/>
      <c r="VWL336" s="142"/>
      <c r="VWM336" s="142"/>
      <c r="VWN336" s="142"/>
      <c r="VWO336" s="142"/>
      <c r="VWP336" s="142"/>
      <c r="VWQ336" s="142"/>
      <c r="VWR336" s="142"/>
      <c r="VWS336" s="142"/>
      <c r="VWT336" s="142"/>
      <c r="VWU336" s="142"/>
      <c r="VWV336" s="142"/>
      <c r="VWW336" s="142"/>
      <c r="VWX336" s="142"/>
      <c r="VWY336" s="142"/>
      <c r="VWZ336" s="142"/>
      <c r="VXA336" s="142"/>
      <c r="VXB336" s="142"/>
      <c r="VXC336" s="142"/>
      <c r="VXD336" s="142"/>
      <c r="VXE336" s="142"/>
      <c r="VXF336" s="142"/>
      <c r="VXG336" s="142"/>
      <c r="VXH336" s="142"/>
      <c r="VXI336" s="142"/>
      <c r="VXJ336" s="142"/>
      <c r="VXK336" s="142"/>
      <c r="VXL336" s="142"/>
      <c r="VXM336" s="142"/>
      <c r="VXN336" s="142"/>
      <c r="VXO336" s="142"/>
      <c r="VXP336" s="142"/>
      <c r="VXQ336" s="142"/>
      <c r="VXR336" s="142"/>
      <c r="VXS336" s="142"/>
      <c r="VXT336" s="142"/>
      <c r="VXU336" s="142"/>
      <c r="VXV336" s="142"/>
      <c r="VXW336" s="142"/>
      <c r="VXX336" s="142"/>
      <c r="VXY336" s="142"/>
      <c r="VXZ336" s="142"/>
      <c r="VYA336" s="142"/>
      <c r="VYB336" s="142"/>
      <c r="VYC336" s="142"/>
      <c r="VYD336" s="142"/>
      <c r="VYE336" s="142"/>
      <c r="VYF336" s="142"/>
      <c r="VYG336" s="142"/>
      <c r="VYH336" s="142"/>
      <c r="VYI336" s="142"/>
      <c r="VYJ336" s="142"/>
      <c r="VYK336" s="142"/>
      <c r="VYL336" s="142"/>
      <c r="VYM336" s="142"/>
      <c r="VYN336" s="142"/>
      <c r="VYO336" s="142"/>
      <c r="VYP336" s="142"/>
      <c r="VYQ336" s="142"/>
      <c r="VYR336" s="142"/>
      <c r="VYS336" s="142"/>
      <c r="VYT336" s="142"/>
      <c r="VYU336" s="142"/>
      <c r="VYV336" s="142"/>
      <c r="VYW336" s="142"/>
      <c r="VYX336" s="142"/>
      <c r="VYY336" s="142"/>
      <c r="VYZ336" s="142"/>
      <c r="VZA336" s="142"/>
      <c r="VZB336" s="142"/>
      <c r="VZC336" s="142"/>
      <c r="VZD336" s="142"/>
      <c r="VZE336" s="142"/>
      <c r="VZF336" s="142"/>
      <c r="VZG336" s="142"/>
      <c r="VZH336" s="142"/>
      <c r="VZI336" s="142"/>
      <c r="VZJ336" s="142"/>
      <c r="VZK336" s="142"/>
      <c r="VZL336" s="142"/>
      <c r="VZM336" s="142"/>
      <c r="VZN336" s="142"/>
      <c r="VZO336" s="142"/>
      <c r="VZP336" s="142"/>
      <c r="VZQ336" s="142"/>
      <c r="VZR336" s="142"/>
      <c r="VZS336" s="142"/>
      <c r="VZT336" s="142"/>
      <c r="VZU336" s="142"/>
      <c r="VZV336" s="142"/>
      <c r="VZW336" s="142"/>
      <c r="VZX336" s="142"/>
      <c r="VZY336" s="142"/>
      <c r="VZZ336" s="142"/>
      <c r="WAA336" s="142"/>
      <c r="WAB336" s="142"/>
      <c r="WAC336" s="142"/>
      <c r="WAD336" s="142"/>
      <c r="WAE336" s="142"/>
      <c r="WAF336" s="142"/>
      <c r="WAG336" s="142"/>
      <c r="WAH336" s="142"/>
      <c r="WAI336" s="142"/>
      <c r="WAJ336" s="142"/>
      <c r="WAK336" s="142"/>
      <c r="WAL336" s="142"/>
      <c r="WAM336" s="142"/>
      <c r="WAN336" s="142"/>
      <c r="WAO336" s="142"/>
      <c r="WAP336" s="142"/>
      <c r="WAQ336" s="142"/>
      <c r="WAR336" s="142"/>
      <c r="WAS336" s="142"/>
      <c r="WAT336" s="142"/>
      <c r="WAU336" s="142"/>
      <c r="WAV336" s="142"/>
      <c r="WAW336" s="142"/>
      <c r="WAX336" s="142"/>
      <c r="WAY336" s="142"/>
      <c r="WAZ336" s="142"/>
      <c r="WBA336" s="142"/>
      <c r="WBB336" s="142"/>
      <c r="WBC336" s="142"/>
      <c r="WBD336" s="142"/>
      <c r="WBE336" s="142"/>
      <c r="WBF336" s="142"/>
      <c r="WBG336" s="142"/>
      <c r="WBH336" s="142"/>
      <c r="WBI336" s="142"/>
      <c r="WBJ336" s="142"/>
      <c r="WBK336" s="142"/>
      <c r="WBL336" s="142"/>
      <c r="WBM336" s="142"/>
      <c r="WBN336" s="142"/>
      <c r="WBO336" s="142"/>
      <c r="WBP336" s="142"/>
      <c r="WBQ336" s="142"/>
      <c r="WBR336" s="142"/>
      <c r="WBS336" s="142"/>
      <c r="WBT336" s="142"/>
      <c r="WBU336" s="142"/>
      <c r="WBV336" s="142"/>
      <c r="WBW336" s="142"/>
      <c r="WBX336" s="142"/>
      <c r="WBY336" s="142"/>
      <c r="WBZ336" s="142"/>
      <c r="WCA336" s="142"/>
      <c r="WCB336" s="142"/>
      <c r="WCC336" s="142"/>
      <c r="WCD336" s="142"/>
      <c r="WCE336" s="142"/>
      <c r="WCF336" s="142"/>
      <c r="WCG336" s="142"/>
      <c r="WCH336" s="142"/>
      <c r="WCI336" s="142"/>
      <c r="WCJ336" s="142"/>
      <c r="WCK336" s="142"/>
      <c r="WCL336" s="142"/>
      <c r="WCM336" s="142"/>
      <c r="WCN336" s="142"/>
      <c r="WCO336" s="142"/>
      <c r="WCP336" s="142"/>
      <c r="WCQ336" s="142"/>
      <c r="WCR336" s="142"/>
      <c r="WCS336" s="142"/>
      <c r="WCT336" s="142"/>
      <c r="WCU336" s="142"/>
      <c r="WCV336" s="142"/>
      <c r="WCW336" s="142"/>
      <c r="WCX336" s="142"/>
      <c r="WCY336" s="142"/>
      <c r="WCZ336" s="142"/>
      <c r="WDA336" s="142"/>
      <c r="WDB336" s="142"/>
      <c r="WDC336" s="142"/>
      <c r="WDD336" s="142"/>
      <c r="WDE336" s="142"/>
      <c r="WDF336" s="142"/>
      <c r="WDG336" s="142"/>
      <c r="WDH336" s="142"/>
      <c r="WDI336" s="142"/>
      <c r="WDJ336" s="142"/>
      <c r="WDK336" s="142"/>
      <c r="WDL336" s="142"/>
      <c r="WDM336" s="142"/>
      <c r="WDN336" s="142"/>
      <c r="WDO336" s="142"/>
      <c r="WDP336" s="142"/>
      <c r="WDQ336" s="142"/>
      <c r="WDR336" s="142"/>
      <c r="WDS336" s="142"/>
      <c r="WDT336" s="142"/>
      <c r="WDU336" s="142"/>
      <c r="WDV336" s="142"/>
      <c r="WDW336" s="142"/>
      <c r="WDX336" s="142"/>
      <c r="WDY336" s="142"/>
      <c r="WDZ336" s="142"/>
      <c r="WEA336" s="142"/>
      <c r="WEB336" s="142"/>
      <c r="WEC336" s="142"/>
      <c r="WED336" s="142"/>
      <c r="WEE336" s="142"/>
      <c r="WEF336" s="142"/>
      <c r="WEG336" s="142"/>
      <c r="WEH336" s="142"/>
      <c r="WEI336" s="142"/>
      <c r="WEJ336" s="142"/>
      <c r="WEK336" s="142"/>
      <c r="WEL336" s="142"/>
      <c r="WEM336" s="142"/>
      <c r="WEN336" s="142"/>
      <c r="WEO336" s="142"/>
      <c r="WEP336" s="142"/>
      <c r="WEQ336" s="142"/>
      <c r="WER336" s="142"/>
      <c r="WES336" s="142"/>
      <c r="WET336" s="142"/>
      <c r="WEU336" s="142"/>
      <c r="WEV336" s="142"/>
      <c r="WEW336" s="142"/>
      <c r="WEX336" s="142"/>
      <c r="WEY336" s="142"/>
      <c r="WEZ336" s="142"/>
      <c r="WFA336" s="142"/>
      <c r="WFB336" s="142"/>
      <c r="WFC336" s="142"/>
      <c r="WFD336" s="142"/>
      <c r="WFE336" s="142"/>
      <c r="WFF336" s="142"/>
      <c r="WFG336" s="142"/>
      <c r="WFH336" s="142"/>
      <c r="WFI336" s="142"/>
      <c r="WFJ336" s="142"/>
      <c r="WFK336" s="142"/>
      <c r="WFL336" s="142"/>
      <c r="WFM336" s="142"/>
      <c r="WFN336" s="142"/>
      <c r="WFO336" s="142"/>
      <c r="WFP336" s="142"/>
      <c r="WFQ336" s="142"/>
      <c r="WFR336" s="142"/>
      <c r="WFS336" s="142"/>
      <c r="WFT336" s="142"/>
      <c r="WFU336" s="142"/>
      <c r="WFV336" s="142"/>
      <c r="WFW336" s="142"/>
      <c r="WFX336" s="142"/>
      <c r="WFY336" s="142"/>
      <c r="WFZ336" s="142"/>
      <c r="WGA336" s="142"/>
      <c r="WGB336" s="142"/>
      <c r="WGC336" s="142"/>
      <c r="WGD336" s="142"/>
      <c r="WGE336" s="142"/>
      <c r="WGF336" s="142"/>
      <c r="WGG336" s="142"/>
      <c r="WGH336" s="142"/>
      <c r="WGI336" s="142"/>
      <c r="WGJ336" s="142"/>
      <c r="WGK336" s="142"/>
      <c r="WGL336" s="142"/>
      <c r="WGM336" s="142"/>
      <c r="WGN336" s="142"/>
      <c r="WGO336" s="142"/>
      <c r="WGP336" s="142"/>
      <c r="WGQ336" s="142"/>
      <c r="WGR336" s="142"/>
      <c r="WGS336" s="142"/>
      <c r="WGT336" s="142"/>
      <c r="WGU336" s="142"/>
      <c r="WGV336" s="142"/>
      <c r="WGW336" s="142"/>
      <c r="WGX336" s="142"/>
      <c r="WGY336" s="142"/>
      <c r="WGZ336" s="142"/>
      <c r="WHA336" s="142"/>
      <c r="WHB336" s="142"/>
      <c r="WHC336" s="142"/>
      <c r="WHD336" s="142"/>
      <c r="WHE336" s="142"/>
      <c r="WHF336" s="142"/>
      <c r="WHG336" s="142"/>
      <c r="WHH336" s="142"/>
      <c r="WHI336" s="142"/>
      <c r="WHJ336" s="142"/>
      <c r="WHK336" s="142"/>
      <c r="WHL336" s="142"/>
      <c r="WHM336" s="142"/>
      <c r="WHN336" s="142"/>
      <c r="WHO336" s="142"/>
      <c r="WHP336" s="142"/>
      <c r="WHQ336" s="142"/>
      <c r="WHR336" s="142"/>
      <c r="WHS336" s="142"/>
      <c r="WHT336" s="142"/>
      <c r="WHU336" s="142"/>
      <c r="WHV336" s="142"/>
      <c r="WHW336" s="142"/>
      <c r="WHX336" s="142"/>
      <c r="WHY336" s="142"/>
      <c r="WHZ336" s="142"/>
      <c r="WIA336" s="142"/>
      <c r="WIB336" s="142"/>
      <c r="WIC336" s="142"/>
      <c r="WID336" s="142"/>
      <c r="WIE336" s="142"/>
      <c r="WIF336" s="142"/>
      <c r="WIG336" s="142"/>
      <c r="WIH336" s="142"/>
      <c r="WII336" s="142"/>
      <c r="WIJ336" s="142"/>
      <c r="WIK336" s="142"/>
      <c r="WIL336" s="142"/>
      <c r="WIM336" s="142"/>
      <c r="WIN336" s="142"/>
      <c r="WIO336" s="142"/>
      <c r="WIP336" s="142"/>
      <c r="WIQ336" s="142"/>
      <c r="WIR336" s="142"/>
      <c r="WIS336" s="142"/>
      <c r="WIT336" s="142"/>
      <c r="WIU336" s="142"/>
      <c r="WIV336" s="142"/>
      <c r="WIW336" s="142"/>
      <c r="WIX336" s="142"/>
      <c r="WIY336" s="142"/>
      <c r="WIZ336" s="142"/>
      <c r="WJA336" s="142"/>
      <c r="WJB336" s="142"/>
      <c r="WJC336" s="142"/>
      <c r="WJD336" s="142"/>
      <c r="WJE336" s="142"/>
      <c r="WJF336" s="142"/>
      <c r="WJG336" s="142"/>
      <c r="WJH336" s="142"/>
      <c r="WJI336" s="142"/>
      <c r="WJJ336" s="142"/>
      <c r="WJK336" s="142"/>
      <c r="WJL336" s="142"/>
      <c r="WJM336" s="142"/>
      <c r="WJN336" s="142"/>
      <c r="WJO336" s="142"/>
      <c r="WJP336" s="142"/>
      <c r="WJQ336" s="142"/>
      <c r="WJR336" s="142"/>
      <c r="WJS336" s="142"/>
      <c r="WJT336" s="142"/>
      <c r="WJU336" s="142"/>
      <c r="WJV336" s="142"/>
      <c r="WJW336" s="142"/>
      <c r="WJX336" s="142"/>
      <c r="WJY336" s="142"/>
      <c r="WJZ336" s="142"/>
      <c r="WKA336" s="142"/>
      <c r="WKB336" s="142"/>
      <c r="WKC336" s="142"/>
      <c r="WKD336" s="142"/>
      <c r="WKE336" s="142"/>
      <c r="WKF336" s="142"/>
      <c r="WKG336" s="142"/>
      <c r="WKH336" s="142"/>
      <c r="WKI336" s="142"/>
      <c r="WKJ336" s="142"/>
      <c r="WKK336" s="142"/>
      <c r="WKL336" s="142"/>
      <c r="WKM336" s="142"/>
      <c r="WKN336" s="142"/>
      <c r="WKO336" s="142"/>
      <c r="WKP336" s="142"/>
      <c r="WKQ336" s="142"/>
      <c r="WKR336" s="142"/>
      <c r="WKS336" s="142"/>
      <c r="WKT336" s="142"/>
      <c r="WKU336" s="142"/>
      <c r="WKV336" s="142"/>
      <c r="WKW336" s="142"/>
      <c r="WKX336" s="142"/>
      <c r="WKY336" s="142"/>
      <c r="WKZ336" s="142"/>
      <c r="WLA336" s="142"/>
      <c r="WLB336" s="142"/>
      <c r="WLC336" s="142"/>
      <c r="WLD336" s="142"/>
      <c r="WLE336" s="142"/>
      <c r="WLF336" s="142"/>
      <c r="WLG336" s="142"/>
      <c r="WLH336" s="142"/>
      <c r="WLI336" s="142"/>
      <c r="WLJ336" s="142"/>
      <c r="WLK336" s="142"/>
      <c r="WLL336" s="142"/>
      <c r="WLM336" s="142"/>
      <c r="WLN336" s="142"/>
      <c r="WLO336" s="142"/>
      <c r="WLP336" s="142"/>
      <c r="WLQ336" s="142"/>
      <c r="WLR336" s="142"/>
      <c r="WLS336" s="142"/>
      <c r="WLT336" s="142"/>
      <c r="WLU336" s="142"/>
      <c r="WLV336" s="142"/>
      <c r="WLW336" s="142"/>
      <c r="WLX336" s="142"/>
      <c r="WLY336" s="142"/>
      <c r="WLZ336" s="142"/>
      <c r="WMA336" s="142"/>
      <c r="WMB336" s="142"/>
      <c r="WMC336" s="142"/>
      <c r="WMD336" s="142"/>
      <c r="WME336" s="142"/>
      <c r="WMF336" s="142"/>
      <c r="WMG336" s="142"/>
      <c r="WMH336" s="142"/>
      <c r="WMI336" s="142"/>
      <c r="WMJ336" s="142"/>
      <c r="WMK336" s="142"/>
      <c r="WML336" s="142"/>
      <c r="WMM336" s="142"/>
      <c r="WMN336" s="142"/>
      <c r="WMO336" s="142"/>
      <c r="WMP336" s="142"/>
      <c r="WMQ336" s="142"/>
      <c r="WMR336" s="142"/>
      <c r="WMS336" s="142"/>
      <c r="WMT336" s="142"/>
      <c r="WMU336" s="142"/>
      <c r="WMV336" s="142"/>
      <c r="WMW336" s="142"/>
      <c r="WMX336" s="142"/>
      <c r="WMY336" s="142"/>
      <c r="WMZ336" s="142"/>
      <c r="WNA336" s="142"/>
      <c r="WNB336" s="142"/>
      <c r="WNC336" s="142"/>
      <c r="WND336" s="142"/>
      <c r="WNE336" s="142"/>
      <c r="WNF336" s="142"/>
      <c r="WNG336" s="142"/>
      <c r="WNH336" s="142"/>
      <c r="WNI336" s="142"/>
      <c r="WNJ336" s="142"/>
      <c r="WNK336" s="142"/>
      <c r="WNL336" s="142"/>
      <c r="WNM336" s="142"/>
      <c r="WNN336" s="142"/>
      <c r="WNO336" s="142"/>
      <c r="WNP336" s="142"/>
      <c r="WNQ336" s="142"/>
      <c r="WNR336" s="142"/>
      <c r="WNS336" s="142"/>
      <c r="WNT336" s="142"/>
      <c r="WNU336" s="142"/>
      <c r="WNV336" s="142"/>
      <c r="WNW336" s="142"/>
      <c r="WNX336" s="142"/>
      <c r="WNY336" s="142"/>
      <c r="WNZ336" s="142"/>
      <c r="WOA336" s="142"/>
      <c r="WOB336" s="142"/>
      <c r="WOC336" s="142"/>
      <c r="WOD336" s="142"/>
      <c r="WOE336" s="142"/>
      <c r="WOF336" s="142"/>
      <c r="WOG336" s="142"/>
      <c r="WOH336" s="142"/>
      <c r="WOI336" s="142"/>
      <c r="WOJ336" s="142"/>
      <c r="WOK336" s="142"/>
      <c r="WOL336" s="142"/>
      <c r="WOM336" s="142"/>
      <c r="WON336" s="142"/>
      <c r="WOO336" s="142"/>
      <c r="WOP336" s="142"/>
      <c r="WOQ336" s="142"/>
      <c r="WOR336" s="142"/>
      <c r="WOS336" s="142"/>
      <c r="WOT336" s="142"/>
      <c r="WOU336" s="142"/>
      <c r="WOV336" s="142"/>
      <c r="WOW336" s="142"/>
      <c r="WOX336" s="142"/>
      <c r="WOY336" s="142"/>
      <c r="WOZ336" s="142"/>
      <c r="WPA336" s="142"/>
      <c r="WPB336" s="142"/>
      <c r="WPC336" s="142"/>
      <c r="WPD336" s="142"/>
      <c r="WPE336" s="142"/>
      <c r="WPF336" s="142"/>
      <c r="WPG336" s="142"/>
      <c r="WPH336" s="142"/>
      <c r="WPI336" s="142"/>
      <c r="WPJ336" s="142"/>
      <c r="WPK336" s="142"/>
      <c r="WPL336" s="142"/>
      <c r="WPM336" s="142"/>
      <c r="WPN336" s="142"/>
      <c r="WPO336" s="142"/>
      <c r="WPP336" s="142"/>
      <c r="WPQ336" s="142"/>
      <c r="WPR336" s="142"/>
      <c r="WPS336" s="142"/>
      <c r="WPT336" s="142"/>
      <c r="WPU336" s="142"/>
      <c r="WPV336" s="142"/>
      <c r="WPW336" s="142"/>
      <c r="WPX336" s="142"/>
      <c r="WPY336" s="142"/>
      <c r="WPZ336" s="142"/>
      <c r="WQA336" s="142"/>
      <c r="WQB336" s="142"/>
      <c r="WQC336" s="142"/>
      <c r="WQD336" s="142"/>
      <c r="WQE336" s="142"/>
      <c r="WQF336" s="142"/>
      <c r="WQG336" s="142"/>
      <c r="WQH336" s="142"/>
      <c r="WQI336" s="142"/>
      <c r="WQJ336" s="142"/>
      <c r="WQK336" s="142"/>
      <c r="WQL336" s="142"/>
      <c r="WQM336" s="142"/>
      <c r="WQN336" s="142"/>
      <c r="WQO336" s="142"/>
      <c r="WQP336" s="142"/>
      <c r="WQQ336" s="142"/>
      <c r="WQR336" s="142"/>
      <c r="WQS336" s="142"/>
      <c r="WQT336" s="142"/>
      <c r="WQU336" s="142"/>
      <c r="WQV336" s="142"/>
      <c r="WQW336" s="142"/>
      <c r="WQX336" s="142"/>
      <c r="WQY336" s="142"/>
      <c r="WQZ336" s="142"/>
      <c r="WRA336" s="142"/>
      <c r="WRB336" s="142"/>
      <c r="WRC336" s="142"/>
      <c r="WRD336" s="142"/>
      <c r="WRE336" s="142"/>
      <c r="WRF336" s="142"/>
      <c r="WRG336" s="142"/>
      <c r="WRH336" s="142"/>
      <c r="WRI336" s="142"/>
      <c r="WRJ336" s="142"/>
      <c r="WRK336" s="142"/>
      <c r="WRL336" s="142"/>
      <c r="WRM336" s="142"/>
      <c r="WRN336" s="142"/>
      <c r="WRO336" s="142"/>
      <c r="WRP336" s="142"/>
      <c r="WRQ336" s="142"/>
      <c r="WRR336" s="142"/>
      <c r="WRS336" s="142"/>
      <c r="WRT336" s="142"/>
      <c r="WRU336" s="142"/>
      <c r="WRV336" s="142"/>
      <c r="WRW336" s="142"/>
      <c r="WRX336" s="142"/>
      <c r="WRY336" s="142"/>
      <c r="WRZ336" s="142"/>
      <c r="WSA336" s="142"/>
      <c r="WSB336" s="142"/>
      <c r="WSC336" s="142"/>
      <c r="WSD336" s="142"/>
      <c r="WSE336" s="142"/>
      <c r="WSF336" s="142"/>
      <c r="WSG336" s="142"/>
      <c r="WSH336" s="142"/>
      <c r="WSI336" s="142"/>
      <c r="WSJ336" s="142"/>
      <c r="WSK336" s="142"/>
      <c r="WSL336" s="142"/>
      <c r="WSM336" s="142"/>
      <c r="WSN336" s="142"/>
      <c r="WSO336" s="142"/>
      <c r="WSP336" s="142"/>
      <c r="WSQ336" s="142"/>
      <c r="WSR336" s="142"/>
      <c r="WSS336" s="142"/>
      <c r="WST336" s="142"/>
      <c r="WSU336" s="142"/>
      <c r="WSV336" s="142"/>
      <c r="WSW336" s="142"/>
      <c r="WSX336" s="142"/>
      <c r="WSY336" s="142"/>
      <c r="WSZ336" s="142"/>
      <c r="WTA336" s="142"/>
      <c r="WTB336" s="142"/>
      <c r="WTC336" s="142"/>
      <c r="WTD336" s="142"/>
      <c r="WTE336" s="142"/>
      <c r="WTF336" s="142"/>
      <c r="WTG336" s="142"/>
      <c r="WTH336" s="142"/>
      <c r="WTI336" s="142"/>
      <c r="WTJ336" s="142"/>
      <c r="WTK336" s="142"/>
      <c r="WTL336" s="142"/>
      <c r="WTM336" s="142"/>
      <c r="WTN336" s="142"/>
      <c r="WTO336" s="142"/>
      <c r="WTP336" s="142"/>
      <c r="WTQ336" s="142"/>
      <c r="WTR336" s="142"/>
      <c r="WTS336" s="142"/>
      <c r="WTT336" s="142"/>
      <c r="WTU336" s="142"/>
      <c r="WTV336" s="142"/>
      <c r="WTW336" s="142"/>
      <c r="WTX336" s="142"/>
      <c r="WTY336" s="142"/>
      <c r="WTZ336" s="142"/>
      <c r="WUA336" s="142"/>
      <c r="WUB336" s="142"/>
      <c r="WUC336" s="142"/>
      <c r="WUD336" s="142"/>
      <c r="WUE336" s="142"/>
      <c r="WUF336" s="142"/>
      <c r="WUG336" s="142"/>
      <c r="WUH336" s="142"/>
      <c r="WUI336" s="142"/>
      <c r="WUJ336" s="142"/>
      <c r="WUK336" s="142"/>
      <c r="WUL336" s="142"/>
      <c r="WUM336" s="142"/>
      <c r="WUN336" s="142"/>
      <c r="WUO336" s="142"/>
      <c r="WUP336" s="142"/>
      <c r="WUQ336" s="142"/>
      <c r="WUR336" s="142"/>
      <c r="WUS336" s="142"/>
      <c r="WUT336" s="142"/>
      <c r="WUU336" s="142"/>
      <c r="WUV336" s="142"/>
      <c r="WUW336" s="142"/>
      <c r="WUX336" s="142"/>
      <c r="WUY336" s="142"/>
      <c r="WUZ336" s="142"/>
      <c r="WVA336" s="142"/>
      <c r="WVB336" s="142"/>
      <c r="WVC336" s="142"/>
      <c r="WVD336" s="142"/>
      <c r="WVE336" s="142"/>
      <c r="WVF336" s="142"/>
      <c r="WVG336" s="142"/>
      <c r="WVH336" s="142"/>
      <c r="WVI336" s="142"/>
      <c r="WVJ336" s="142"/>
      <c r="WVK336" s="142"/>
      <c r="WVL336" s="142"/>
      <c r="WVM336" s="142"/>
      <c r="WVN336" s="142"/>
      <c r="WVO336" s="142"/>
      <c r="WVP336" s="142"/>
      <c r="WVQ336" s="142"/>
      <c r="WVR336" s="142"/>
      <c r="WVS336" s="142"/>
      <c r="WVT336" s="142"/>
      <c r="WVU336" s="142"/>
      <c r="WVV336" s="142"/>
      <c r="WVW336" s="142"/>
      <c r="WVX336" s="142"/>
      <c r="WVY336" s="142"/>
      <c r="WVZ336" s="142"/>
      <c r="WWA336" s="142"/>
      <c r="WWB336" s="142"/>
      <c r="WWC336" s="142"/>
      <c r="WWD336" s="142"/>
      <c r="WWE336" s="142"/>
      <c r="WWF336" s="142"/>
      <c r="WWG336" s="142"/>
      <c r="WWH336" s="142"/>
      <c r="WWI336" s="142"/>
      <c r="WWJ336" s="142"/>
      <c r="WWK336" s="142"/>
      <c r="WWL336" s="142"/>
      <c r="WWM336" s="142"/>
      <c r="WWN336" s="142"/>
      <c r="WWO336" s="142"/>
      <c r="WWP336" s="142"/>
      <c r="WWQ336" s="142"/>
      <c r="WWR336" s="142"/>
      <c r="WWS336" s="142"/>
      <c r="WWT336" s="142"/>
      <c r="WWU336" s="142"/>
      <c r="WWV336" s="142"/>
      <c r="WWW336" s="142"/>
      <c r="WWX336" s="142"/>
      <c r="WWY336" s="142"/>
      <c r="WWZ336" s="142"/>
      <c r="WXA336" s="142"/>
      <c r="WXB336" s="142"/>
      <c r="WXC336" s="142"/>
      <c r="WXD336" s="142"/>
      <c r="WXE336" s="142"/>
      <c r="WXF336" s="142"/>
      <c r="WXG336" s="142"/>
      <c r="WXH336" s="142"/>
      <c r="WXI336" s="142"/>
      <c r="WXJ336" s="142"/>
      <c r="WXK336" s="142"/>
      <c r="WXL336" s="142"/>
      <c r="WXM336" s="142"/>
      <c r="WXN336" s="142"/>
      <c r="WXO336" s="142"/>
      <c r="WXP336" s="142"/>
      <c r="WXQ336" s="142"/>
      <c r="WXR336" s="142"/>
      <c r="WXS336" s="142"/>
      <c r="WXT336" s="142"/>
      <c r="WXU336" s="142"/>
      <c r="WXV336" s="142"/>
      <c r="WXW336" s="142"/>
      <c r="WXX336" s="142"/>
      <c r="WXY336" s="142"/>
      <c r="WXZ336" s="142"/>
      <c r="WYA336" s="142"/>
      <c r="WYB336" s="142"/>
      <c r="WYC336" s="142"/>
      <c r="WYD336" s="142"/>
      <c r="WYE336" s="142"/>
      <c r="WYF336" s="142"/>
      <c r="WYG336" s="142"/>
      <c r="WYH336" s="142"/>
      <c r="WYI336" s="142"/>
      <c r="WYJ336" s="142"/>
      <c r="WYK336" s="142"/>
      <c r="WYL336" s="142"/>
      <c r="WYM336" s="142"/>
      <c r="WYN336" s="142"/>
      <c r="WYO336" s="142"/>
      <c r="WYP336" s="142"/>
      <c r="WYQ336" s="142"/>
      <c r="WYR336" s="142"/>
      <c r="WYS336" s="142"/>
      <c r="WYT336" s="142"/>
      <c r="WYU336" s="142"/>
      <c r="WYV336" s="142"/>
      <c r="WYW336" s="142"/>
      <c r="WYX336" s="142"/>
      <c r="WYY336" s="142"/>
      <c r="WYZ336" s="142"/>
      <c r="WZA336" s="142"/>
      <c r="WZB336" s="142"/>
      <c r="WZC336" s="142"/>
      <c r="WZD336" s="142"/>
      <c r="WZE336" s="142"/>
      <c r="WZF336" s="142"/>
      <c r="WZG336" s="142"/>
      <c r="WZH336" s="142"/>
      <c r="WZI336" s="142"/>
      <c r="WZJ336" s="142"/>
      <c r="WZK336" s="142"/>
      <c r="WZL336" s="142"/>
      <c r="WZM336" s="142"/>
      <c r="WZN336" s="142"/>
      <c r="WZO336" s="142"/>
      <c r="WZP336" s="142"/>
      <c r="WZQ336" s="142"/>
      <c r="WZR336" s="142"/>
      <c r="WZS336" s="142"/>
      <c r="WZT336" s="142"/>
      <c r="WZU336" s="142"/>
      <c r="WZV336" s="142"/>
      <c r="WZW336" s="142"/>
      <c r="WZX336" s="142"/>
      <c r="WZY336" s="142"/>
      <c r="WZZ336" s="142"/>
      <c r="XAA336" s="142"/>
      <c r="XAB336" s="142"/>
      <c r="XAC336" s="142"/>
      <c r="XAD336" s="142"/>
      <c r="XAE336" s="142"/>
      <c r="XAF336" s="142"/>
      <c r="XAG336" s="142"/>
      <c r="XAH336" s="142"/>
      <c r="XAI336" s="142"/>
      <c r="XAJ336" s="142"/>
      <c r="XAK336" s="142"/>
      <c r="XAL336" s="142"/>
      <c r="XAM336" s="142"/>
      <c r="XAN336" s="142"/>
      <c r="XAO336" s="142"/>
      <c r="XAP336" s="142"/>
      <c r="XAQ336" s="142"/>
      <c r="XAR336" s="142"/>
      <c r="XAS336" s="142"/>
      <c r="XAT336" s="142"/>
      <c r="XAU336" s="142"/>
      <c r="XAV336" s="142"/>
      <c r="XAW336" s="142"/>
      <c r="XAX336" s="142"/>
      <c r="XAY336" s="142"/>
      <c r="XAZ336" s="142"/>
      <c r="XBA336" s="142"/>
      <c r="XBB336" s="142"/>
      <c r="XBC336" s="142"/>
      <c r="XBD336" s="142"/>
      <c r="XBE336" s="142"/>
      <c r="XBF336" s="142"/>
      <c r="XBG336" s="142"/>
      <c r="XBH336" s="142"/>
      <c r="XBI336" s="142"/>
      <c r="XBJ336" s="142"/>
      <c r="XBK336" s="142"/>
      <c r="XBL336" s="142"/>
      <c r="XBM336" s="142"/>
      <c r="XBN336" s="142"/>
      <c r="XBO336" s="142"/>
      <c r="XBP336" s="142"/>
      <c r="XBQ336" s="142"/>
      <c r="XBR336" s="142"/>
      <c r="XBS336" s="142"/>
      <c r="XBT336" s="142"/>
      <c r="XBU336" s="142"/>
      <c r="XBV336" s="142"/>
      <c r="XBW336" s="142"/>
      <c r="XBX336" s="142"/>
      <c r="XBY336" s="142"/>
      <c r="XBZ336" s="142"/>
      <c r="XCA336" s="142"/>
      <c r="XCB336" s="142"/>
      <c r="XCC336" s="142"/>
      <c r="XCD336" s="142"/>
      <c r="XCE336" s="142"/>
      <c r="XCF336" s="142"/>
      <c r="XCG336" s="142"/>
      <c r="XCH336" s="142"/>
      <c r="XCI336" s="142"/>
      <c r="XCJ336" s="142"/>
      <c r="XCK336" s="142"/>
      <c r="XCL336" s="142"/>
      <c r="XCM336" s="142"/>
      <c r="XCN336" s="142"/>
      <c r="XCO336" s="142"/>
      <c r="XCP336" s="142"/>
      <c r="XCQ336" s="142"/>
    </row>
    <row r="337" spans="1:27" s="141" customFormat="1" outlineLevel="1">
      <c r="A337" s="372"/>
      <c r="B337" s="281"/>
      <c r="C337" s="373"/>
      <c r="D337" s="374"/>
      <c r="E337" s="372"/>
      <c r="F337" s="37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"/>
      <c r="S337" s="190"/>
      <c r="T337" s="171"/>
      <c r="U337" s="171"/>
      <c r="V337" s="271"/>
      <c r="W337"/>
      <c r="X337" s="276"/>
      <c r="Y337" s="276"/>
      <c r="Z337" s="276"/>
      <c r="AA337" s="400"/>
    </row>
    <row r="338" spans="1:27" outlineLevel="1">
      <c r="B338" s="281"/>
      <c r="X338" s="278"/>
      <c r="Y338" s="278"/>
      <c r="Z338" s="278"/>
      <c r="AA338" s="401"/>
    </row>
    <row r="339" spans="1:27" outlineLevel="1">
      <c r="B339" s="281"/>
      <c r="X339" s="278"/>
      <c r="Y339" s="278"/>
      <c r="Z339" s="278"/>
      <c r="AA339" s="401"/>
    </row>
    <row r="340" spans="1:27" outlineLevel="1">
      <c r="B340" s="281"/>
      <c r="X340" s="278"/>
      <c r="Y340" s="278"/>
      <c r="Z340" s="278"/>
      <c r="AA340" s="401"/>
    </row>
    <row r="341" spans="1:27" outlineLevel="1">
      <c r="B341" s="281"/>
      <c r="X341" s="278"/>
      <c r="Y341" s="278"/>
      <c r="Z341" s="278"/>
      <c r="AA341" s="401"/>
    </row>
    <row r="342" spans="1:27" ht="16" outlineLevel="1" thickBot="1">
      <c r="B342" s="281"/>
      <c r="X342" s="278"/>
      <c r="Y342" s="278"/>
      <c r="Z342" s="278"/>
      <c r="AA342" s="401"/>
    </row>
    <row r="343" spans="1:27" ht="15.65" customHeight="1" outlineLevel="1">
      <c r="B343" s="281"/>
      <c r="G343" s="236" t="s">
        <v>644</v>
      </c>
      <c r="H343" s="234" t="s">
        <v>645</v>
      </c>
      <c r="I343" s="234">
        <v>53092.66734987394</v>
      </c>
      <c r="J343" s="95">
        <v>26712.491277871934</v>
      </c>
      <c r="K343" s="95">
        <v>10398.921450210786</v>
      </c>
      <c r="L343" s="95">
        <v>22638.302513397834</v>
      </c>
      <c r="M343" s="95">
        <v>45611.73729113843</v>
      </c>
      <c r="N343" s="95">
        <v>31374.152755983414</v>
      </c>
      <c r="O343" s="95">
        <v>29230.399823023126</v>
      </c>
      <c r="P343" s="95">
        <v>21849.815763759023</v>
      </c>
      <c r="Q343" s="95">
        <v>11109.918740412848</v>
      </c>
      <c r="X343" s="278"/>
      <c r="Y343" s="278"/>
      <c r="Z343" s="278"/>
      <c r="AA343" s="401"/>
    </row>
    <row r="344" spans="1:27" outlineLevel="1">
      <c r="B344" s="281"/>
      <c r="G344" s="236"/>
      <c r="H344" s="235" t="s">
        <v>599</v>
      </c>
      <c r="I344" s="235">
        <v>32301.187192677771</v>
      </c>
      <c r="J344" s="95">
        <v>26633.760948768238</v>
      </c>
      <c r="K344" s="95">
        <v>24786.114419650348</v>
      </c>
      <c r="L344" s="95">
        <v>16457.880302385485</v>
      </c>
      <c r="M344" s="95">
        <v>18226.458326689921</v>
      </c>
      <c r="N344" s="95">
        <v>14904.172381308197</v>
      </c>
      <c r="O344" s="95">
        <v>22418.563155617529</v>
      </c>
      <c r="P344" s="95">
        <v>27426.367959339823</v>
      </c>
      <c r="Q344" s="95">
        <v>13580.488794454994</v>
      </c>
      <c r="X344" s="278"/>
      <c r="Y344" s="278"/>
      <c r="Z344" s="278"/>
      <c r="AA344" s="401"/>
    </row>
    <row r="345" spans="1:27" outlineLevel="1">
      <c r="B345" s="281"/>
      <c r="G345" s="236"/>
      <c r="H345" s="235" t="s">
        <v>646</v>
      </c>
      <c r="I345" s="235">
        <v>954.00284369782196</v>
      </c>
      <c r="J345" s="95">
        <v>1151.3002335695785</v>
      </c>
      <c r="K345" s="95">
        <v>697.01640052191465</v>
      </c>
      <c r="L345" s="95">
        <v>862.99266416110322</v>
      </c>
      <c r="M345" s="95">
        <v>1003.0124370996677</v>
      </c>
      <c r="N345" s="95">
        <v>820.18513938271917</v>
      </c>
      <c r="O345" s="95">
        <v>1214.8654838284169</v>
      </c>
      <c r="P345" s="95">
        <v>1411.9659011828612</v>
      </c>
      <c r="Q345" s="95">
        <v>702.6536326173391</v>
      </c>
      <c r="X345" s="278"/>
      <c r="Y345" s="278"/>
      <c r="Z345" s="278"/>
      <c r="AA345" s="401"/>
    </row>
    <row r="346" spans="1:27">
      <c r="B346" s="281"/>
      <c r="G346" s="236"/>
      <c r="H346" s="235" t="s">
        <v>647</v>
      </c>
      <c r="I346" s="235">
        <v>53.963797219270745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  <c r="Q346" s="95">
        <v>0</v>
      </c>
      <c r="X346" s="278"/>
      <c r="Y346" s="278"/>
      <c r="Z346" s="278"/>
      <c r="AA346" s="401"/>
    </row>
    <row r="347" spans="1:27">
      <c r="B347" s="281"/>
      <c r="G347" s="236"/>
      <c r="H347" s="235" t="s">
        <v>648</v>
      </c>
      <c r="I347" s="23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X347" s="278"/>
      <c r="Y347" s="278"/>
      <c r="Z347" s="278"/>
      <c r="AA347" s="401"/>
    </row>
    <row r="348" spans="1:27">
      <c r="B348" s="281"/>
      <c r="G348" s="236"/>
      <c r="H348" s="235" t="s">
        <v>649</v>
      </c>
      <c r="I348" s="23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X348" s="278"/>
      <c r="Y348" s="278"/>
      <c r="Z348" s="278"/>
      <c r="AA348" s="401"/>
    </row>
    <row r="349" spans="1:27">
      <c r="B349" s="281"/>
      <c r="G349" s="236"/>
      <c r="H349" s="235" t="s">
        <v>600</v>
      </c>
      <c r="I349" s="235">
        <v>20024.423325293676</v>
      </c>
      <c r="J349" s="95">
        <v>16606.633672094529</v>
      </c>
      <c r="K349" s="95">
        <v>38040.198101211157</v>
      </c>
      <c r="L349" s="95">
        <v>31817.406304929569</v>
      </c>
      <c r="M349" s="95">
        <v>17881.989408898116</v>
      </c>
      <c r="N349" s="95">
        <v>12302.777090740787</v>
      </c>
      <c r="O349" s="95">
        <v>20431.828591659742</v>
      </c>
      <c r="P349" s="95">
        <v>20894.242881140322</v>
      </c>
      <c r="Q349" s="95">
        <v>10650.941159520964</v>
      </c>
      <c r="X349" s="278"/>
      <c r="Y349" s="278"/>
      <c r="Z349" s="278"/>
      <c r="AA349" s="401"/>
    </row>
    <row r="350" spans="1:27">
      <c r="B350" s="281"/>
      <c r="G350" s="236"/>
      <c r="H350" s="235" t="s">
        <v>650</v>
      </c>
      <c r="I350" s="235">
        <v>1270.8474245138259</v>
      </c>
      <c r="J350" s="95">
        <v>1234.3334019300512</v>
      </c>
      <c r="K350" s="95">
        <v>804.94833405727786</v>
      </c>
      <c r="L350" s="95">
        <v>1036.2885648027473</v>
      </c>
      <c r="M350" s="95">
        <v>1196.5229173885937</v>
      </c>
      <c r="N350" s="95">
        <v>832.61218694912407</v>
      </c>
      <c r="O350" s="95">
        <v>1188.6047551880856</v>
      </c>
      <c r="P350" s="95">
        <v>1365.4708624166378</v>
      </c>
      <c r="Q350" s="95">
        <v>719.67084958139924</v>
      </c>
      <c r="X350" s="278"/>
      <c r="Y350" s="278"/>
      <c r="Z350" s="278"/>
      <c r="AA350" s="401"/>
    </row>
    <row r="351" spans="1:27">
      <c r="B351" s="281"/>
      <c r="G351" s="236"/>
      <c r="H351" s="235" t="s">
        <v>598</v>
      </c>
      <c r="I351" s="235">
        <v>5888.1248240876794</v>
      </c>
      <c r="J351" s="95">
        <v>7406.4655833918496</v>
      </c>
      <c r="K351" s="95">
        <v>4409.7904273019803</v>
      </c>
      <c r="L351" s="95">
        <v>5299.9953516156638</v>
      </c>
      <c r="M351" s="95">
        <v>6261.2291528039868</v>
      </c>
      <c r="N351" s="95">
        <v>17298.450212435535</v>
      </c>
      <c r="O351" s="95">
        <v>11547.357780631723</v>
      </c>
      <c r="P351" s="95">
        <v>20095.555098653043</v>
      </c>
      <c r="Q351" s="95">
        <v>7129.2393536657355</v>
      </c>
      <c r="X351" s="278"/>
      <c r="Y351" s="278"/>
      <c r="Z351" s="278"/>
      <c r="AA351" s="401"/>
    </row>
    <row r="352" spans="1:27">
      <c r="B352" s="281"/>
      <c r="G352" s="236"/>
      <c r="H352" s="235" t="s">
        <v>651</v>
      </c>
      <c r="I352" s="235"/>
      <c r="X352" s="278"/>
      <c r="Y352" s="278"/>
      <c r="Z352" s="278"/>
      <c r="AA352" s="401"/>
    </row>
    <row r="353" spans="2:27">
      <c r="B353" s="281"/>
      <c r="G353" s="236"/>
      <c r="H353" s="235" t="s">
        <v>601</v>
      </c>
      <c r="I353" s="235">
        <v>1609.2775242175383</v>
      </c>
      <c r="J353" s="95">
        <v>1942.0923131931274</v>
      </c>
      <c r="K353" s="95">
        <v>1175.7751402743406</v>
      </c>
      <c r="L353" s="95">
        <v>1455.7553021707499</v>
      </c>
      <c r="M353" s="95">
        <v>1691.9502726832782</v>
      </c>
      <c r="N353" s="95">
        <v>1424.9681209477546</v>
      </c>
      <c r="O353" s="95">
        <v>2110.6753860453309</v>
      </c>
      <c r="P353" s="95">
        <v>2453.1124747823446</v>
      </c>
      <c r="Q353" s="95">
        <v>186.51469518317936</v>
      </c>
      <c r="X353" s="278"/>
      <c r="Y353" s="278"/>
      <c r="Z353" s="278"/>
      <c r="AA353" s="401"/>
    </row>
    <row r="354" spans="2:27" ht="16" thickBot="1">
      <c r="B354" s="281"/>
      <c r="X354" s="278"/>
      <c r="Y354" s="278"/>
      <c r="Z354" s="278"/>
      <c r="AA354" s="401"/>
    </row>
    <row r="355" spans="2:27" ht="15.65" customHeight="1">
      <c r="B355" s="281"/>
      <c r="F355" s="375">
        <v>1000</v>
      </c>
      <c r="G355" s="236" t="s">
        <v>652</v>
      </c>
      <c r="H355" s="234" t="s">
        <v>645</v>
      </c>
      <c r="I355" s="234">
        <v>5347.9869846936845</v>
      </c>
      <c r="J355" s="95">
        <v>5057.803811423988</v>
      </c>
      <c r="K355" s="95">
        <v>1716.16122143853</v>
      </c>
      <c r="L355" s="95">
        <v>2812.5216614374153</v>
      </c>
      <c r="M355" s="95">
        <v>6271.1017372764964</v>
      </c>
      <c r="N355" s="95">
        <v>5230.1488113590422</v>
      </c>
      <c r="O355" s="95">
        <v>5590.1893313408609</v>
      </c>
      <c r="P355" s="95">
        <v>3616.282461349334</v>
      </c>
      <c r="Q355" s="95">
        <v>1833.9273551987135</v>
      </c>
      <c r="X355" s="278"/>
      <c r="Y355" s="278"/>
      <c r="Z355" s="278"/>
      <c r="AA355" s="401"/>
    </row>
    <row r="356" spans="2:27">
      <c r="B356" s="281"/>
      <c r="G356" s="236"/>
      <c r="H356" s="235" t="s">
        <v>599</v>
      </c>
      <c r="I356" s="235">
        <v>6056.0038037547338</v>
      </c>
      <c r="J356" s="95">
        <v>5228.0856492597286</v>
      </c>
      <c r="K356" s="95">
        <v>4590.3147551610664</v>
      </c>
      <c r="L356" s="95">
        <v>3197.1816610596297</v>
      </c>
      <c r="M356" s="95">
        <v>3530.0118095315693</v>
      </c>
      <c r="N356" s="95">
        <v>2886.5676246201897</v>
      </c>
      <c r="O356" s="95">
        <v>4337.7130550778638</v>
      </c>
      <c r="P356" s="95">
        <v>5445.4006013071039</v>
      </c>
      <c r="Q356" s="95">
        <v>2649.906190173745</v>
      </c>
      <c r="X356" s="278"/>
      <c r="Y356" s="278"/>
      <c r="Z356" s="278"/>
      <c r="AA356" s="401"/>
    </row>
    <row r="357" spans="2:27">
      <c r="B357" s="281"/>
      <c r="G357" s="236"/>
      <c r="H357" s="235" t="s">
        <v>646</v>
      </c>
      <c r="I357" s="235">
        <v>175.33113398219135</v>
      </c>
      <c r="J357" s="95">
        <v>211.5913771528067</v>
      </c>
      <c r="K357" s="95">
        <v>128.10095558415532</v>
      </c>
      <c r="L357" s="95">
        <v>158.60485471844731</v>
      </c>
      <c r="M357" s="95">
        <v>184.33834779074215</v>
      </c>
      <c r="N357" s="95">
        <v>150.73748628034843</v>
      </c>
      <c r="O357" s="95">
        <v>223.27369810537832</v>
      </c>
      <c r="P357" s="95">
        <v>259.49774073943155</v>
      </c>
      <c r="Q357" s="95">
        <v>129.24567432388861</v>
      </c>
      <c r="X357" s="278"/>
      <c r="Y357" s="278"/>
      <c r="Z357" s="278"/>
      <c r="AA357" s="401"/>
    </row>
    <row r="358" spans="2:27">
      <c r="B358" s="281"/>
      <c r="G358" s="236"/>
      <c r="H358" s="235" t="s">
        <v>647</v>
      </c>
      <c r="I358" s="235">
        <v>19.800454063801837</v>
      </c>
      <c r="J358" s="95">
        <v>0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  <c r="Q358" s="95">
        <v>0</v>
      </c>
      <c r="X358" s="278"/>
      <c r="Y358" s="278"/>
      <c r="Z358" s="278"/>
      <c r="AA358" s="401"/>
    </row>
    <row r="359" spans="2:27">
      <c r="B359" s="281"/>
      <c r="G359" s="236"/>
      <c r="H359" s="235" t="s">
        <v>648</v>
      </c>
      <c r="I359" s="23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X359" s="278"/>
      <c r="Y359" s="278"/>
      <c r="Z359" s="278"/>
      <c r="AA359" s="401"/>
    </row>
    <row r="360" spans="2:27">
      <c r="B360" s="281"/>
      <c r="G360" s="236"/>
      <c r="H360" s="235" t="s">
        <v>649</v>
      </c>
      <c r="I360" s="23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X360" s="278"/>
      <c r="Y360" s="278"/>
      <c r="Z360" s="278"/>
      <c r="AA360" s="401"/>
    </row>
    <row r="361" spans="2:27">
      <c r="B361" s="281"/>
      <c r="G361" s="236"/>
      <c r="H361" s="235" t="s">
        <v>600</v>
      </c>
      <c r="I361" s="235">
        <v>2459.7397499932667</v>
      </c>
      <c r="J361" s="95">
        <v>2968.4386869444406</v>
      </c>
      <c r="K361" s="95">
        <v>4891.8411585336726</v>
      </c>
      <c r="L361" s="95">
        <v>4676.8372295723921</v>
      </c>
      <c r="M361" s="95">
        <v>3094.6651260241674</v>
      </c>
      <c r="N361" s="95">
        <v>2218.1005585558323</v>
      </c>
      <c r="O361" s="95">
        <v>3860.3462934282443</v>
      </c>
      <c r="P361" s="95">
        <v>3744.6529789830702</v>
      </c>
      <c r="Q361" s="95">
        <v>1924.9298617014979</v>
      </c>
      <c r="X361" s="278"/>
      <c r="Y361" s="278"/>
      <c r="Z361" s="278"/>
      <c r="AA361" s="401"/>
    </row>
    <row r="362" spans="2:27">
      <c r="B362" s="281"/>
      <c r="G362" s="236"/>
      <c r="H362" s="235" t="s">
        <v>650</v>
      </c>
      <c r="I362" s="235">
        <v>215.70759148555959</v>
      </c>
      <c r="J362" s="95">
        <v>211.82332034048605</v>
      </c>
      <c r="K362" s="95">
        <v>137.58305140810035</v>
      </c>
      <c r="L362" s="95">
        <v>176.77050266789539</v>
      </c>
      <c r="M362" s="95">
        <v>204.17109399071396</v>
      </c>
      <c r="N362" s="95">
        <v>142.93447285662737</v>
      </c>
      <c r="O362" s="95">
        <v>204.47932562653247</v>
      </c>
      <c r="P362" s="95">
        <v>235.75211156862844</v>
      </c>
      <c r="Q362" s="95">
        <v>124.2323022226186</v>
      </c>
      <c r="X362" s="278"/>
      <c r="Y362" s="278"/>
      <c r="Z362" s="278"/>
      <c r="AA362" s="401"/>
    </row>
    <row r="363" spans="2:27">
      <c r="B363" s="281"/>
      <c r="G363" s="236"/>
      <c r="H363" s="235" t="s">
        <v>598</v>
      </c>
      <c r="I363" s="235">
        <v>843.52599343545148</v>
      </c>
      <c r="J363" s="95">
        <v>1042.1576165383258</v>
      </c>
      <c r="K363" s="95">
        <v>612.81768572732415</v>
      </c>
      <c r="L363" s="95">
        <v>725.83596013357521</v>
      </c>
      <c r="M363" s="95">
        <v>849.57210531646888</v>
      </c>
      <c r="N363" s="95">
        <v>1165.4969847588936</v>
      </c>
      <c r="O363" s="95">
        <v>1298.8957537655854</v>
      </c>
      <c r="P363" s="95">
        <v>1509.6292864694174</v>
      </c>
      <c r="Q363" s="95">
        <v>797.9119369856686</v>
      </c>
      <c r="X363" s="278"/>
      <c r="Y363" s="278"/>
      <c r="Z363" s="278"/>
      <c r="AA363" s="401"/>
    </row>
    <row r="364" spans="2:27">
      <c r="B364" s="281"/>
      <c r="G364" s="236"/>
      <c r="H364" s="235" t="s">
        <v>651</v>
      </c>
      <c r="I364" s="23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X364" s="278"/>
      <c r="Y364" s="278"/>
      <c r="Z364" s="278"/>
      <c r="AA364" s="401"/>
    </row>
    <row r="365" spans="2:27">
      <c r="B365" s="281"/>
      <c r="G365" s="236"/>
      <c r="H365" s="235" t="s">
        <v>601</v>
      </c>
      <c r="I365" s="235">
        <v>236.83326540852229</v>
      </c>
      <c r="J365" s="95">
        <v>285.81276836135305</v>
      </c>
      <c r="K365" s="95">
        <v>173.03582611876061</v>
      </c>
      <c r="L365" s="95">
        <v>214.23979186964866</v>
      </c>
      <c r="M365" s="95">
        <v>249.00000277034474</v>
      </c>
      <c r="N365" s="95">
        <v>209.34327288695036</v>
      </c>
      <c r="O365" s="95">
        <v>310.08110765507945</v>
      </c>
      <c r="P365" s="95">
        <v>360.38883023515109</v>
      </c>
      <c r="Q365" s="95">
        <v>49.999712101036572</v>
      </c>
      <c r="X365" s="278"/>
      <c r="Y365" s="278"/>
      <c r="Z365" s="278"/>
      <c r="AA365" s="401"/>
    </row>
    <row r="366" spans="2:27">
      <c r="B366" s="281"/>
      <c r="X366" s="278"/>
      <c r="Y366" s="278"/>
      <c r="Z366" s="278"/>
      <c r="AA366" s="401"/>
    </row>
    <row r="367" spans="2:27">
      <c r="B367" s="281"/>
      <c r="X367" s="278"/>
      <c r="Y367" s="278"/>
      <c r="Z367" s="278"/>
      <c r="AA367" s="401"/>
    </row>
    <row r="368" spans="2:27">
      <c r="B368" s="281"/>
      <c r="X368" s="278"/>
      <c r="Y368" s="278"/>
      <c r="Z368" s="278"/>
      <c r="AA368" s="401"/>
    </row>
    <row r="369" spans="2:27">
      <c r="B369" s="281"/>
      <c r="X369" s="278"/>
      <c r="Y369" s="278"/>
      <c r="Z369" s="278"/>
      <c r="AA369" s="401"/>
    </row>
    <row r="370" spans="2:27">
      <c r="B370" s="281"/>
      <c r="X370" s="278"/>
      <c r="Y370" s="278"/>
      <c r="Z370" s="278"/>
      <c r="AA370" s="401"/>
    </row>
    <row r="371" spans="2:27">
      <c r="B371" s="281"/>
      <c r="X371" s="278"/>
      <c r="Y371" s="278"/>
      <c r="Z371" s="278"/>
      <c r="AA371" s="401"/>
    </row>
    <row r="372" spans="2:27">
      <c r="B372" s="281"/>
      <c r="X372" s="278"/>
      <c r="Y372" s="278"/>
      <c r="Z372" s="278"/>
      <c r="AA372" s="401"/>
    </row>
    <row r="373" spans="2:27">
      <c r="B373" s="281"/>
      <c r="X373" s="278"/>
      <c r="Y373" s="278"/>
      <c r="Z373" s="278"/>
      <c r="AA373" s="401"/>
    </row>
    <row r="374" spans="2:27">
      <c r="B374" s="281"/>
      <c r="X374" s="278"/>
      <c r="Y374" s="278"/>
      <c r="Z374" s="278"/>
      <c r="AA374" s="401"/>
    </row>
    <row r="375" spans="2:27">
      <c r="B375" s="281"/>
      <c r="X375" s="278"/>
      <c r="Y375" s="278"/>
      <c r="Z375" s="278"/>
      <c r="AA375" s="401"/>
    </row>
    <row r="376" spans="2:27">
      <c r="B376" s="281"/>
      <c r="X376" s="278"/>
      <c r="Y376" s="278"/>
      <c r="Z376" s="278"/>
      <c r="AA376" s="401"/>
    </row>
    <row r="377" spans="2:27">
      <c r="B377" s="281"/>
      <c r="X377" s="278"/>
      <c r="Y377" s="278"/>
      <c r="Z377" s="278"/>
      <c r="AA377" s="401"/>
    </row>
    <row r="378" spans="2:27">
      <c r="B378" s="281"/>
      <c r="X378" s="278"/>
      <c r="Y378" s="278"/>
      <c r="Z378" s="278"/>
      <c r="AA378" s="401"/>
    </row>
    <row r="379" spans="2:27">
      <c r="B379" s="281"/>
      <c r="X379" s="278"/>
      <c r="Y379" s="278"/>
      <c r="Z379" s="278"/>
      <c r="AA379" s="401"/>
    </row>
    <row r="380" spans="2:27">
      <c r="B380" s="281"/>
      <c r="X380" s="278"/>
      <c r="Y380" s="278"/>
      <c r="Z380" s="278"/>
      <c r="AA380" s="401"/>
    </row>
    <row r="381" spans="2:27">
      <c r="B381" s="281"/>
      <c r="X381" s="278"/>
      <c r="Y381" s="278"/>
      <c r="Z381" s="278"/>
      <c r="AA381" s="401"/>
    </row>
    <row r="382" spans="2:27">
      <c r="B382" s="281"/>
      <c r="X382" s="278"/>
      <c r="Y382" s="278"/>
      <c r="Z382" s="278"/>
      <c r="AA382" s="401"/>
    </row>
    <row r="383" spans="2:27">
      <c r="B383" s="281"/>
      <c r="X383" s="278"/>
      <c r="Y383" s="278"/>
      <c r="Z383" s="278"/>
      <c r="AA383" s="401"/>
    </row>
    <row r="384" spans="2:27">
      <c r="B384" s="281"/>
      <c r="X384" s="278"/>
      <c r="Y384" s="278"/>
      <c r="Z384" s="278"/>
      <c r="AA384" s="401"/>
    </row>
    <row r="385" spans="2:27">
      <c r="B385" s="281"/>
      <c r="X385" s="278"/>
      <c r="Y385" s="278"/>
      <c r="Z385" s="278"/>
      <c r="AA385" s="401"/>
    </row>
    <row r="386" spans="2:27">
      <c r="B386" s="281"/>
      <c r="X386" s="278"/>
      <c r="Y386" s="278"/>
      <c r="Z386" s="278"/>
      <c r="AA386" s="401"/>
    </row>
    <row r="387" spans="2:27">
      <c r="B387" s="281"/>
      <c r="X387" s="278"/>
      <c r="Y387" s="278"/>
      <c r="Z387" s="278"/>
      <c r="AA387" s="401"/>
    </row>
    <row r="388" spans="2:27">
      <c r="B388" s="281"/>
      <c r="X388" s="278"/>
      <c r="Y388" s="278"/>
      <c r="Z388" s="278"/>
      <c r="AA388" s="401"/>
    </row>
    <row r="389" spans="2:27">
      <c r="B389" s="281"/>
      <c r="X389" s="278"/>
      <c r="Y389" s="278"/>
      <c r="Z389" s="278"/>
      <c r="AA389" s="401"/>
    </row>
    <row r="390" spans="2:27">
      <c r="B390" s="281"/>
      <c r="X390" s="278"/>
      <c r="Y390" s="278"/>
      <c r="Z390" s="278"/>
      <c r="AA390" s="401"/>
    </row>
    <row r="391" spans="2:27">
      <c r="B391" s="281"/>
      <c r="X391" s="278"/>
      <c r="Y391" s="278"/>
      <c r="Z391" s="278"/>
      <c r="AA391" s="401"/>
    </row>
    <row r="392" spans="2:27">
      <c r="B392" s="281"/>
      <c r="X392" s="278"/>
      <c r="Y392" s="278"/>
      <c r="Z392" s="278"/>
      <c r="AA392" s="401"/>
    </row>
    <row r="393" spans="2:27">
      <c r="B393" s="281"/>
      <c r="X393" s="278"/>
      <c r="Y393" s="278"/>
      <c r="Z393" s="278"/>
      <c r="AA393" s="401"/>
    </row>
    <row r="394" spans="2:27">
      <c r="B394" s="281"/>
      <c r="X394" s="278"/>
      <c r="Y394" s="278"/>
      <c r="Z394" s="278"/>
      <c r="AA394" s="401"/>
    </row>
    <row r="395" spans="2:27">
      <c r="B395" s="281"/>
      <c r="X395" s="278"/>
      <c r="Y395" s="278"/>
      <c r="Z395" s="278"/>
      <c r="AA395" s="401"/>
    </row>
    <row r="396" spans="2:27">
      <c r="B396" s="281"/>
      <c r="X396" s="278"/>
      <c r="Y396" s="278"/>
      <c r="Z396" s="278"/>
      <c r="AA396" s="401"/>
    </row>
    <row r="397" spans="2:27">
      <c r="B397" s="281"/>
      <c r="X397" s="278"/>
      <c r="Y397" s="278"/>
      <c r="Z397" s="278"/>
      <c r="AA397" s="401"/>
    </row>
    <row r="398" spans="2:27">
      <c r="B398" s="281"/>
      <c r="X398" s="278"/>
      <c r="Y398" s="278"/>
      <c r="Z398" s="278"/>
      <c r="AA398" s="401"/>
    </row>
    <row r="399" spans="2:27">
      <c r="B399" s="281"/>
      <c r="X399" s="278"/>
      <c r="Y399" s="278"/>
      <c r="Z399" s="278"/>
      <c r="AA399" s="401"/>
    </row>
    <row r="400" spans="2:27">
      <c r="B400" s="281"/>
      <c r="X400" s="278"/>
      <c r="Y400" s="278"/>
      <c r="Z400" s="278"/>
      <c r="AA400" s="401"/>
    </row>
    <row r="401" spans="2:27">
      <c r="B401" s="281"/>
      <c r="X401" s="278"/>
      <c r="Y401" s="278"/>
      <c r="Z401" s="278"/>
      <c r="AA401" s="401"/>
    </row>
    <row r="402" spans="2:27">
      <c r="B402" s="281"/>
      <c r="X402" s="278"/>
      <c r="Y402" s="278"/>
      <c r="Z402" s="278"/>
      <c r="AA402" s="401"/>
    </row>
    <row r="403" spans="2:27">
      <c r="B403" s="281"/>
      <c r="X403" s="278"/>
      <c r="Y403" s="278"/>
      <c r="Z403" s="278"/>
      <c r="AA403" s="401"/>
    </row>
    <row r="404" spans="2:27">
      <c r="B404" s="281"/>
      <c r="X404" s="278"/>
      <c r="Y404" s="278"/>
      <c r="Z404" s="278"/>
      <c r="AA404" s="401"/>
    </row>
    <row r="405" spans="2:27">
      <c r="B405" s="281"/>
      <c r="X405" s="278"/>
      <c r="Y405" s="278"/>
      <c r="Z405" s="278"/>
      <c r="AA405" s="401"/>
    </row>
    <row r="406" spans="2:27">
      <c r="B406" s="281"/>
      <c r="X406" s="278"/>
      <c r="Y406" s="278"/>
      <c r="Z406" s="278"/>
      <c r="AA406" s="401"/>
    </row>
    <row r="407" spans="2:27">
      <c r="B407" s="281"/>
      <c r="X407" s="278"/>
      <c r="Y407" s="278"/>
      <c r="Z407" s="278"/>
      <c r="AA407" s="401"/>
    </row>
    <row r="408" spans="2:27">
      <c r="B408" s="281"/>
      <c r="X408" s="278"/>
      <c r="Y408" s="278"/>
      <c r="Z408" s="278"/>
      <c r="AA408" s="401"/>
    </row>
    <row r="409" spans="2:27">
      <c r="B409" s="281"/>
      <c r="X409" s="278"/>
      <c r="Y409" s="278"/>
      <c r="Z409" s="278"/>
      <c r="AA409" s="401"/>
    </row>
    <row r="410" spans="2:27">
      <c r="B410" s="281"/>
      <c r="X410" s="278"/>
      <c r="Y410" s="278"/>
      <c r="Z410" s="278"/>
      <c r="AA410" s="401"/>
    </row>
    <row r="411" spans="2:27">
      <c r="B411" s="281"/>
      <c r="X411" s="278"/>
      <c r="Y411" s="278"/>
      <c r="Z411" s="278"/>
      <c r="AA411" s="401"/>
    </row>
    <row r="412" spans="2:27">
      <c r="B412" s="281"/>
      <c r="X412" s="278"/>
      <c r="Y412" s="278"/>
      <c r="Z412" s="278"/>
      <c r="AA412" s="401"/>
    </row>
    <row r="413" spans="2:27">
      <c r="B413" s="281"/>
      <c r="X413" s="278"/>
      <c r="Y413" s="278"/>
      <c r="Z413" s="278"/>
      <c r="AA413" s="401"/>
    </row>
    <row r="414" spans="2:27">
      <c r="B414" s="281"/>
      <c r="X414" s="278"/>
      <c r="Y414" s="278"/>
      <c r="Z414" s="278"/>
      <c r="AA414" s="401"/>
    </row>
    <row r="415" spans="2:27">
      <c r="B415" s="281"/>
      <c r="X415" s="278"/>
      <c r="Y415" s="278"/>
      <c r="Z415" s="278"/>
      <c r="AA415" s="401"/>
    </row>
    <row r="416" spans="2:27">
      <c r="B416" s="281"/>
      <c r="X416" s="278"/>
      <c r="Y416" s="278"/>
      <c r="Z416" s="278"/>
      <c r="AA416" s="401"/>
    </row>
    <row r="417" spans="2:27">
      <c r="B417" s="281"/>
      <c r="X417" s="278"/>
      <c r="Y417" s="278"/>
      <c r="Z417" s="278"/>
      <c r="AA417" s="401"/>
    </row>
    <row r="418" spans="2:27">
      <c r="B418" s="281"/>
      <c r="X418" s="278"/>
      <c r="Y418" s="278"/>
      <c r="Z418" s="278"/>
      <c r="AA418" s="401"/>
    </row>
    <row r="419" spans="2:27">
      <c r="B419" s="281"/>
      <c r="X419" s="278"/>
      <c r="Y419" s="278"/>
      <c r="Z419" s="278"/>
      <c r="AA419" s="401"/>
    </row>
    <row r="420" spans="2:27">
      <c r="B420" s="281"/>
      <c r="X420" s="278"/>
      <c r="Y420" s="278"/>
      <c r="Z420" s="278"/>
      <c r="AA420" s="401"/>
    </row>
    <row r="421" spans="2:27">
      <c r="B421" s="281"/>
      <c r="X421" s="278"/>
      <c r="Y421" s="278"/>
      <c r="Z421" s="278"/>
      <c r="AA421" s="401"/>
    </row>
    <row r="422" spans="2:27">
      <c r="B422" s="281"/>
      <c r="X422" s="278"/>
      <c r="Y422" s="278"/>
      <c r="Z422" s="278"/>
      <c r="AA422" s="401"/>
    </row>
    <row r="423" spans="2:27">
      <c r="B423" s="281"/>
      <c r="X423" s="278"/>
      <c r="Y423" s="278"/>
      <c r="Z423" s="278"/>
      <c r="AA423" s="401"/>
    </row>
    <row r="424" spans="2:27">
      <c r="B424" s="281"/>
      <c r="X424" s="278"/>
      <c r="Y424" s="278"/>
      <c r="Z424" s="278"/>
      <c r="AA424" s="401"/>
    </row>
    <row r="425" spans="2:27">
      <c r="B425" s="281"/>
      <c r="X425" s="278"/>
      <c r="Y425" s="278"/>
      <c r="Z425" s="278"/>
      <c r="AA425" s="401"/>
    </row>
    <row r="426" spans="2:27">
      <c r="B426" s="281"/>
      <c r="X426" s="278"/>
      <c r="Y426" s="278"/>
      <c r="Z426" s="278"/>
      <c r="AA426" s="401"/>
    </row>
    <row r="427" spans="2:27">
      <c r="B427" s="281"/>
      <c r="X427" s="278"/>
      <c r="Y427" s="278"/>
      <c r="Z427" s="278"/>
      <c r="AA427" s="401"/>
    </row>
    <row r="428" spans="2:27">
      <c r="B428" s="281"/>
      <c r="X428" s="278"/>
      <c r="Y428" s="278"/>
      <c r="Z428" s="278"/>
      <c r="AA428" s="401"/>
    </row>
    <row r="429" spans="2:27">
      <c r="B429" s="281"/>
      <c r="X429" s="278"/>
      <c r="Y429" s="278"/>
      <c r="Z429" s="278"/>
      <c r="AA429" s="401"/>
    </row>
    <row r="430" spans="2:27">
      <c r="B430" s="281"/>
      <c r="X430" s="278"/>
      <c r="Y430" s="278"/>
      <c r="Z430" s="278"/>
      <c r="AA430" s="401"/>
    </row>
    <row r="431" spans="2:27">
      <c r="B431" s="281"/>
      <c r="X431" s="278"/>
      <c r="Y431" s="278"/>
      <c r="Z431" s="278"/>
      <c r="AA431" s="401"/>
    </row>
    <row r="432" spans="2:27">
      <c r="B432" s="281"/>
      <c r="X432" s="278"/>
      <c r="Y432" s="278"/>
      <c r="Z432" s="278"/>
      <c r="AA432" s="401"/>
    </row>
    <row r="433" spans="2:27">
      <c r="B433" s="281"/>
      <c r="X433" s="278"/>
      <c r="Y433" s="278"/>
      <c r="Z433" s="278"/>
      <c r="AA433" s="401"/>
    </row>
    <row r="434" spans="2:27">
      <c r="B434" s="281"/>
      <c r="X434" s="278"/>
      <c r="Y434" s="278"/>
      <c r="Z434" s="278"/>
      <c r="AA434" s="401"/>
    </row>
    <row r="435" spans="2:27">
      <c r="B435" s="281"/>
      <c r="X435" s="278"/>
      <c r="Y435" s="278"/>
      <c r="Z435" s="278"/>
      <c r="AA435" s="401"/>
    </row>
    <row r="436" spans="2:27">
      <c r="B436" s="281"/>
      <c r="X436" s="278"/>
      <c r="Y436" s="278"/>
      <c r="Z436" s="278"/>
      <c r="AA436" s="401"/>
    </row>
    <row r="437" spans="2:27">
      <c r="B437" s="281"/>
      <c r="X437" s="278"/>
      <c r="Y437" s="278"/>
      <c r="Z437" s="278"/>
      <c r="AA437" s="401"/>
    </row>
    <row r="438" spans="2:27">
      <c r="B438" s="281"/>
      <c r="X438" s="278"/>
      <c r="Y438" s="278"/>
      <c r="Z438" s="278"/>
      <c r="AA438" s="401"/>
    </row>
    <row r="439" spans="2:27">
      <c r="B439" s="281"/>
      <c r="X439" s="278"/>
      <c r="Y439" s="278"/>
      <c r="Z439" s="278"/>
      <c r="AA439" s="401"/>
    </row>
    <row r="440" spans="2:27">
      <c r="B440" s="281"/>
      <c r="X440" s="278"/>
      <c r="Y440" s="278"/>
      <c r="Z440" s="278"/>
      <c r="AA440" s="401"/>
    </row>
    <row r="441" spans="2:27">
      <c r="B441" s="281"/>
      <c r="X441" s="278"/>
      <c r="Y441" s="278"/>
      <c r="Z441" s="278"/>
      <c r="AA441" s="401"/>
    </row>
    <row r="442" spans="2:27">
      <c r="B442" s="281"/>
      <c r="X442" s="278"/>
      <c r="Y442" s="278"/>
      <c r="Z442" s="278"/>
      <c r="AA442" s="401"/>
    </row>
    <row r="443" spans="2:27">
      <c r="B443" s="281"/>
      <c r="X443" s="278"/>
      <c r="Y443" s="278"/>
      <c r="Z443" s="278"/>
      <c r="AA443" s="401"/>
    </row>
    <row r="444" spans="2:27">
      <c r="B444" s="281"/>
      <c r="X444" s="278"/>
      <c r="Y444" s="278"/>
      <c r="Z444" s="278"/>
      <c r="AA444" s="401"/>
    </row>
    <row r="445" spans="2:27">
      <c r="B445" s="281"/>
      <c r="X445" s="278"/>
      <c r="Y445" s="278"/>
      <c r="Z445" s="278"/>
      <c r="AA445" s="401"/>
    </row>
    <row r="446" spans="2:27">
      <c r="B446" s="281"/>
      <c r="X446" s="278"/>
      <c r="Y446" s="278"/>
      <c r="Z446" s="278"/>
      <c r="AA446" s="401"/>
    </row>
    <row r="447" spans="2:27">
      <c r="B447" s="281"/>
      <c r="X447" s="278"/>
      <c r="Y447" s="278"/>
      <c r="Z447" s="278"/>
      <c r="AA447" s="401"/>
    </row>
    <row r="448" spans="2:27">
      <c r="B448" s="281"/>
      <c r="X448" s="278"/>
      <c r="Y448" s="278"/>
      <c r="Z448" s="278"/>
      <c r="AA448" s="401"/>
    </row>
    <row r="449" spans="2:27">
      <c r="B449" s="281"/>
      <c r="X449" s="278"/>
      <c r="Y449" s="278"/>
      <c r="Z449" s="278"/>
      <c r="AA449" s="401"/>
    </row>
    <row r="450" spans="2:27">
      <c r="B450" s="281"/>
      <c r="X450" s="278"/>
      <c r="Y450" s="278"/>
      <c r="Z450" s="278"/>
      <c r="AA450" s="401"/>
    </row>
    <row r="451" spans="2:27">
      <c r="B451" s="281"/>
      <c r="X451" s="278"/>
      <c r="Y451" s="278"/>
      <c r="Z451" s="278"/>
      <c r="AA451" s="401"/>
    </row>
    <row r="452" spans="2:27">
      <c r="B452" s="281"/>
      <c r="X452" s="278"/>
      <c r="Y452" s="278"/>
      <c r="Z452" s="278"/>
      <c r="AA452" s="401"/>
    </row>
    <row r="453" spans="2:27">
      <c r="B453" s="281"/>
      <c r="X453" s="278"/>
      <c r="Y453" s="278"/>
      <c r="Z453" s="278"/>
      <c r="AA453" s="401"/>
    </row>
    <row r="454" spans="2:27">
      <c r="B454" s="281"/>
      <c r="X454" s="278"/>
      <c r="Y454" s="278"/>
      <c r="Z454" s="278"/>
      <c r="AA454" s="401"/>
    </row>
    <row r="455" spans="2:27">
      <c r="B455" s="281"/>
      <c r="X455" s="278"/>
      <c r="Y455" s="278"/>
      <c r="Z455" s="278"/>
      <c r="AA455" s="401"/>
    </row>
    <row r="456" spans="2:27">
      <c r="B456" s="281"/>
      <c r="X456" s="278"/>
      <c r="Y456" s="278"/>
      <c r="Z456" s="278"/>
      <c r="AA456" s="401"/>
    </row>
    <row r="457" spans="2:27">
      <c r="B457" s="281"/>
      <c r="X457" s="278"/>
      <c r="Y457" s="278"/>
      <c r="Z457" s="278"/>
      <c r="AA457" s="401"/>
    </row>
    <row r="458" spans="2:27">
      <c r="B458" s="281"/>
      <c r="X458" s="278"/>
      <c r="Y458" s="278"/>
      <c r="Z458" s="278"/>
      <c r="AA458" s="401"/>
    </row>
    <row r="459" spans="2:27">
      <c r="B459" s="281"/>
      <c r="X459" s="278"/>
      <c r="Y459" s="278"/>
      <c r="Z459" s="278"/>
      <c r="AA459" s="401"/>
    </row>
    <row r="460" spans="2:27">
      <c r="B460" s="281"/>
      <c r="X460" s="278"/>
      <c r="Y460" s="278"/>
      <c r="Z460" s="278"/>
      <c r="AA460" s="401"/>
    </row>
    <row r="461" spans="2:27">
      <c r="B461" s="281"/>
      <c r="X461" s="278"/>
      <c r="Y461" s="278"/>
      <c r="Z461" s="278"/>
      <c r="AA461" s="401"/>
    </row>
    <row r="462" spans="2:27">
      <c r="B462" s="281"/>
      <c r="X462" s="278"/>
      <c r="Y462" s="278"/>
      <c r="Z462" s="278"/>
      <c r="AA462" s="401"/>
    </row>
    <row r="463" spans="2:27">
      <c r="B463" s="281"/>
      <c r="X463" s="278"/>
      <c r="Y463" s="278"/>
      <c r="Z463" s="278"/>
      <c r="AA463" s="401"/>
    </row>
    <row r="464" spans="2:27">
      <c r="B464" s="281"/>
      <c r="X464" s="278"/>
      <c r="Y464" s="278"/>
      <c r="Z464" s="278"/>
      <c r="AA464" s="401"/>
    </row>
    <row r="465" spans="2:27">
      <c r="B465" s="281"/>
      <c r="X465" s="278"/>
      <c r="Y465" s="278"/>
      <c r="Z465" s="278"/>
      <c r="AA465" s="401"/>
    </row>
    <row r="466" spans="2:27">
      <c r="B466" s="281"/>
      <c r="X466" s="278"/>
      <c r="Y466" s="278"/>
      <c r="Z466" s="278"/>
      <c r="AA466" s="401"/>
    </row>
    <row r="467" spans="2:27">
      <c r="B467" s="281"/>
      <c r="X467" s="278"/>
      <c r="Y467" s="278"/>
      <c r="Z467" s="278"/>
      <c r="AA467" s="401"/>
    </row>
    <row r="468" spans="2:27">
      <c r="B468" s="281"/>
      <c r="X468" s="278"/>
      <c r="Y468" s="278"/>
      <c r="Z468" s="278"/>
      <c r="AA468" s="401"/>
    </row>
    <row r="469" spans="2:27">
      <c r="B469" s="281"/>
      <c r="X469" s="278"/>
      <c r="Y469" s="278"/>
      <c r="Z469" s="278"/>
      <c r="AA469" s="401"/>
    </row>
    <row r="470" spans="2:27">
      <c r="B470" s="281"/>
      <c r="X470" s="278"/>
      <c r="Y470" s="278"/>
      <c r="Z470" s="278"/>
      <c r="AA470" s="401"/>
    </row>
    <row r="471" spans="2:27">
      <c r="B471" s="281"/>
      <c r="X471" s="278"/>
      <c r="Y471" s="278"/>
      <c r="Z471" s="278"/>
      <c r="AA471" s="401"/>
    </row>
    <row r="472" spans="2:27">
      <c r="B472" s="281"/>
      <c r="X472" s="278"/>
      <c r="Y472" s="278"/>
      <c r="Z472" s="278"/>
      <c r="AA472" s="401"/>
    </row>
    <row r="473" spans="2:27">
      <c r="B473" s="281"/>
      <c r="X473" s="278"/>
      <c r="Y473" s="278"/>
      <c r="Z473" s="278"/>
      <c r="AA473" s="401"/>
    </row>
    <row r="474" spans="2:27">
      <c r="B474" s="281"/>
      <c r="X474" s="278"/>
      <c r="Y474" s="278"/>
      <c r="Z474" s="278"/>
      <c r="AA474" s="401"/>
    </row>
    <row r="475" spans="2:27">
      <c r="B475" s="281"/>
      <c r="X475" s="278"/>
      <c r="Y475" s="278"/>
      <c r="Z475" s="278"/>
      <c r="AA475" s="401"/>
    </row>
    <row r="476" spans="2:27">
      <c r="B476" s="281"/>
      <c r="X476" s="278"/>
      <c r="Y476" s="278"/>
      <c r="Z476" s="278"/>
      <c r="AA476" s="401"/>
    </row>
    <row r="477" spans="2:27">
      <c r="B477" s="281"/>
      <c r="X477" s="278"/>
      <c r="Y477" s="278"/>
      <c r="Z477" s="278"/>
      <c r="AA477" s="401"/>
    </row>
    <row r="478" spans="2:27">
      <c r="B478" s="281"/>
      <c r="X478" s="278"/>
      <c r="Y478" s="278"/>
      <c r="Z478" s="278"/>
      <c r="AA478" s="401"/>
    </row>
    <row r="479" spans="2:27">
      <c r="B479" s="281"/>
      <c r="X479" s="278"/>
      <c r="Y479" s="278"/>
      <c r="Z479" s="278"/>
      <c r="AA479" s="401"/>
    </row>
    <row r="480" spans="2:27">
      <c r="B480" s="281"/>
      <c r="X480" s="278"/>
      <c r="Y480" s="278"/>
      <c r="Z480" s="278"/>
      <c r="AA480" s="401"/>
    </row>
    <row r="481" spans="2:27">
      <c r="B481" s="281"/>
      <c r="X481" s="278"/>
      <c r="Y481" s="278"/>
      <c r="Z481" s="278"/>
      <c r="AA481" s="401"/>
    </row>
    <row r="482" spans="2:27">
      <c r="B482" s="281"/>
      <c r="X482" s="278"/>
      <c r="Y482" s="278"/>
      <c r="Z482" s="278"/>
      <c r="AA482" s="401"/>
    </row>
    <row r="483" spans="2:27">
      <c r="B483" s="281"/>
      <c r="X483" s="278"/>
      <c r="Y483" s="278"/>
      <c r="Z483" s="278"/>
      <c r="AA483" s="401"/>
    </row>
    <row r="484" spans="2:27">
      <c r="B484" s="281"/>
      <c r="X484" s="278"/>
      <c r="Y484" s="278"/>
      <c r="Z484" s="278"/>
      <c r="AA484" s="401"/>
    </row>
    <row r="485" spans="2:27">
      <c r="B485" s="281"/>
      <c r="X485" s="278"/>
      <c r="Y485" s="278"/>
      <c r="Z485" s="278"/>
      <c r="AA485" s="401"/>
    </row>
    <row r="486" spans="2:27">
      <c r="B486" s="281"/>
      <c r="X486" s="278"/>
      <c r="Y486" s="278"/>
      <c r="Z486" s="278"/>
      <c r="AA486" s="401"/>
    </row>
    <row r="487" spans="2:27">
      <c r="B487" s="281"/>
      <c r="X487" s="278"/>
      <c r="Y487" s="278"/>
      <c r="Z487" s="278"/>
      <c r="AA487" s="401"/>
    </row>
    <row r="488" spans="2:27">
      <c r="B488" s="281"/>
      <c r="X488" s="278"/>
      <c r="Y488" s="278"/>
      <c r="Z488" s="278"/>
      <c r="AA488" s="401"/>
    </row>
    <row r="489" spans="2:27">
      <c r="B489" s="281"/>
      <c r="X489" s="278"/>
      <c r="Y489" s="278"/>
      <c r="Z489" s="278"/>
      <c r="AA489" s="401"/>
    </row>
    <row r="490" spans="2:27">
      <c r="B490" s="281"/>
      <c r="X490" s="278"/>
      <c r="Y490" s="278"/>
      <c r="Z490" s="278"/>
      <c r="AA490" s="401"/>
    </row>
    <row r="491" spans="2:27">
      <c r="B491" s="281"/>
      <c r="X491" s="278"/>
      <c r="Y491" s="278"/>
      <c r="Z491" s="278"/>
      <c r="AA491" s="401"/>
    </row>
    <row r="492" spans="2:27">
      <c r="B492" s="281"/>
      <c r="X492" s="278"/>
      <c r="Y492" s="278"/>
      <c r="Z492" s="278"/>
      <c r="AA492" s="401"/>
    </row>
    <row r="493" spans="2:27">
      <c r="B493" s="281"/>
      <c r="X493" s="278"/>
      <c r="Y493" s="278"/>
      <c r="Z493" s="278"/>
      <c r="AA493" s="401"/>
    </row>
    <row r="494" spans="2:27">
      <c r="B494" s="281"/>
      <c r="X494" s="278"/>
      <c r="Y494" s="278"/>
      <c r="Z494" s="278"/>
      <c r="AA494" s="401"/>
    </row>
    <row r="495" spans="2:27">
      <c r="B495" s="281"/>
      <c r="X495" s="278"/>
      <c r="Y495" s="278"/>
      <c r="Z495" s="278"/>
      <c r="AA495" s="401"/>
    </row>
    <row r="496" spans="2:27">
      <c r="B496" s="281"/>
      <c r="X496" s="278"/>
      <c r="Y496" s="278"/>
      <c r="Z496" s="278"/>
      <c r="AA496" s="401"/>
    </row>
    <row r="497" spans="2:27">
      <c r="B497" s="281"/>
      <c r="X497" s="278"/>
      <c r="Y497" s="278"/>
      <c r="Z497" s="278"/>
      <c r="AA497" s="401"/>
    </row>
    <row r="498" spans="2:27">
      <c r="B498" s="281"/>
      <c r="X498" s="278"/>
      <c r="Y498" s="278"/>
      <c r="Z498" s="278"/>
      <c r="AA498" s="401"/>
    </row>
    <row r="499" spans="2:27">
      <c r="B499" s="281"/>
      <c r="X499" s="278"/>
      <c r="Y499" s="278"/>
      <c r="Z499" s="278"/>
      <c r="AA499" s="401"/>
    </row>
    <row r="500" spans="2:27">
      <c r="B500" s="281"/>
      <c r="X500" s="278"/>
      <c r="Y500" s="278"/>
      <c r="Z500" s="278"/>
      <c r="AA500" s="401"/>
    </row>
    <row r="501" spans="2:27">
      <c r="B501" s="281"/>
      <c r="X501" s="278"/>
      <c r="Y501" s="278"/>
      <c r="Z501" s="278"/>
      <c r="AA501" s="401"/>
    </row>
    <row r="502" spans="2:27">
      <c r="B502" s="281"/>
      <c r="X502" s="278"/>
      <c r="Y502" s="278"/>
      <c r="Z502" s="278"/>
      <c r="AA502" s="401"/>
    </row>
    <row r="503" spans="2:27">
      <c r="B503" s="281"/>
      <c r="X503" s="278"/>
      <c r="Y503" s="278"/>
      <c r="Z503" s="278"/>
      <c r="AA503" s="401"/>
    </row>
    <row r="504" spans="2:27">
      <c r="B504" s="281"/>
      <c r="X504" s="278"/>
      <c r="Y504" s="278"/>
      <c r="Z504" s="278"/>
      <c r="AA504" s="401"/>
    </row>
    <row r="505" spans="2:27">
      <c r="B505" s="281"/>
      <c r="X505" s="278"/>
      <c r="Y505" s="278"/>
      <c r="Z505" s="278"/>
      <c r="AA505" s="401"/>
    </row>
    <row r="506" spans="2:27">
      <c r="B506" s="281"/>
      <c r="X506" s="278"/>
      <c r="Y506" s="278"/>
      <c r="Z506" s="278"/>
      <c r="AA506" s="401"/>
    </row>
    <row r="507" spans="2:27">
      <c r="B507" s="281"/>
      <c r="X507" s="278"/>
      <c r="Y507" s="278"/>
      <c r="Z507" s="278"/>
      <c r="AA507" s="401"/>
    </row>
    <row r="508" spans="2:27">
      <c r="B508" s="281"/>
      <c r="X508" s="278"/>
      <c r="Y508" s="278"/>
      <c r="Z508" s="278"/>
      <c r="AA508" s="401"/>
    </row>
    <row r="509" spans="2:27">
      <c r="B509" s="281"/>
      <c r="X509" s="278"/>
      <c r="Y509" s="278"/>
      <c r="Z509" s="278"/>
      <c r="AA509" s="401"/>
    </row>
    <row r="510" spans="2:27">
      <c r="B510" s="281"/>
      <c r="X510" s="278"/>
      <c r="Y510" s="278"/>
      <c r="Z510" s="278"/>
      <c r="AA510" s="401"/>
    </row>
    <row r="511" spans="2:27">
      <c r="B511" s="281"/>
      <c r="X511" s="278"/>
      <c r="Y511" s="278"/>
      <c r="Z511" s="278"/>
      <c r="AA511" s="401"/>
    </row>
    <row r="512" spans="2:27">
      <c r="B512" s="281"/>
      <c r="X512" s="278"/>
      <c r="Y512" s="278"/>
      <c r="Z512" s="278"/>
      <c r="AA512" s="401"/>
    </row>
    <row r="513" spans="2:27">
      <c r="B513" s="281"/>
      <c r="X513" s="278"/>
      <c r="Y513" s="278"/>
      <c r="Z513" s="278"/>
      <c r="AA513" s="401"/>
    </row>
    <row r="514" spans="2:27">
      <c r="B514" s="281"/>
      <c r="X514" s="278"/>
      <c r="Y514" s="278"/>
      <c r="Z514" s="278"/>
      <c r="AA514" s="401"/>
    </row>
    <row r="515" spans="2:27">
      <c r="B515" s="281"/>
      <c r="X515" s="278"/>
      <c r="Y515" s="278"/>
      <c r="Z515" s="278"/>
      <c r="AA515" s="401"/>
    </row>
    <row r="516" spans="2:27">
      <c r="B516" s="281"/>
      <c r="X516" s="278"/>
      <c r="Y516" s="278"/>
      <c r="Z516" s="278"/>
      <c r="AA516" s="401"/>
    </row>
    <row r="517" spans="2:27">
      <c r="B517" s="281"/>
      <c r="X517" s="278"/>
      <c r="Y517" s="278"/>
      <c r="Z517" s="278"/>
      <c r="AA517" s="401"/>
    </row>
    <row r="518" spans="2:27">
      <c r="B518" s="281"/>
      <c r="X518" s="278"/>
      <c r="Y518" s="278"/>
      <c r="Z518" s="278"/>
      <c r="AA518" s="401"/>
    </row>
    <row r="519" spans="2:27">
      <c r="B519" s="281"/>
      <c r="X519" s="278"/>
      <c r="Y519" s="278"/>
      <c r="Z519" s="278"/>
      <c r="AA519" s="401"/>
    </row>
    <row r="520" spans="2:27">
      <c r="B520" s="281"/>
      <c r="X520" s="278"/>
      <c r="Y520" s="278"/>
      <c r="Z520" s="278"/>
      <c r="AA520" s="401"/>
    </row>
    <row r="521" spans="2:27">
      <c r="B521" s="281"/>
      <c r="X521" s="278"/>
      <c r="Y521" s="278"/>
      <c r="Z521" s="278"/>
      <c r="AA521" s="401"/>
    </row>
    <row r="522" spans="2:27">
      <c r="B522" s="281"/>
      <c r="X522" s="278"/>
      <c r="Y522" s="278"/>
      <c r="Z522" s="278"/>
      <c r="AA522" s="401"/>
    </row>
    <row r="523" spans="2:27">
      <c r="B523" s="281"/>
      <c r="X523" s="278"/>
      <c r="Y523" s="278"/>
      <c r="Z523" s="278"/>
      <c r="AA523" s="401"/>
    </row>
    <row r="524" spans="2:27">
      <c r="B524" s="281"/>
      <c r="X524" s="278"/>
      <c r="Y524" s="278"/>
      <c r="Z524" s="278"/>
      <c r="AA524" s="401"/>
    </row>
    <row r="525" spans="2:27">
      <c r="B525" s="281"/>
      <c r="X525" s="278"/>
      <c r="Y525" s="278"/>
      <c r="Z525" s="278"/>
      <c r="AA525" s="401"/>
    </row>
    <row r="526" spans="2:27">
      <c r="B526" s="281"/>
      <c r="X526" s="278"/>
      <c r="Y526" s="278"/>
      <c r="Z526" s="278"/>
      <c r="AA526" s="401"/>
    </row>
    <row r="527" spans="2:27">
      <c r="B527" s="281"/>
      <c r="X527" s="278"/>
      <c r="Y527" s="278"/>
      <c r="Z527" s="278"/>
      <c r="AA527" s="401"/>
    </row>
    <row r="528" spans="2:27">
      <c r="B528" s="281"/>
      <c r="X528" s="278"/>
      <c r="Y528" s="278"/>
      <c r="Z528" s="278"/>
      <c r="AA528" s="401"/>
    </row>
    <row r="529" spans="2:27">
      <c r="B529" s="281"/>
      <c r="X529" s="278"/>
      <c r="Y529" s="278"/>
      <c r="Z529" s="278"/>
      <c r="AA529" s="401"/>
    </row>
    <row r="530" spans="2:27">
      <c r="B530" s="281"/>
      <c r="X530" s="278"/>
      <c r="Y530" s="278"/>
      <c r="Z530" s="278"/>
      <c r="AA530" s="401"/>
    </row>
    <row r="531" spans="2:27">
      <c r="B531" s="281"/>
      <c r="X531" s="278"/>
      <c r="Y531" s="278"/>
      <c r="Z531" s="278"/>
      <c r="AA531" s="401"/>
    </row>
    <row r="532" spans="2:27">
      <c r="B532" s="281"/>
      <c r="X532" s="278"/>
      <c r="Y532" s="278"/>
      <c r="Z532" s="278"/>
      <c r="AA532" s="401"/>
    </row>
    <row r="533" spans="2:27">
      <c r="B533" s="281"/>
      <c r="X533" s="278"/>
      <c r="Y533" s="278"/>
      <c r="Z533" s="278"/>
      <c r="AA533" s="401"/>
    </row>
    <row r="534" spans="2:27">
      <c r="B534" s="281"/>
      <c r="X534" s="278"/>
      <c r="Y534" s="278"/>
      <c r="Z534" s="278"/>
      <c r="AA534" s="401"/>
    </row>
    <row r="535" spans="2:27">
      <c r="B535" s="281"/>
      <c r="X535" s="278"/>
      <c r="Y535" s="278"/>
      <c r="Z535" s="278"/>
      <c r="AA535" s="401"/>
    </row>
    <row r="536" spans="2:27">
      <c r="B536" s="281"/>
      <c r="X536" s="278"/>
      <c r="Y536" s="278"/>
      <c r="Z536" s="278"/>
      <c r="AA536" s="401"/>
    </row>
    <row r="537" spans="2:27">
      <c r="B537" s="281"/>
      <c r="X537" s="278"/>
      <c r="Y537" s="278"/>
      <c r="Z537" s="278"/>
      <c r="AA537" s="401"/>
    </row>
    <row r="538" spans="2:27">
      <c r="B538" s="281"/>
      <c r="X538" s="278"/>
      <c r="Y538" s="278"/>
      <c r="Z538" s="278"/>
      <c r="AA538" s="401"/>
    </row>
    <row r="539" spans="2:27">
      <c r="B539" s="281"/>
      <c r="X539" s="278"/>
      <c r="Y539" s="278"/>
      <c r="Z539" s="278"/>
      <c r="AA539" s="401"/>
    </row>
    <row r="540" spans="2:27">
      <c r="B540" s="281"/>
      <c r="X540" s="278"/>
      <c r="Y540" s="278"/>
      <c r="Z540" s="278"/>
      <c r="AA540" s="401"/>
    </row>
    <row r="541" spans="2:27">
      <c r="B541" s="281"/>
      <c r="X541" s="278"/>
      <c r="Y541" s="278"/>
      <c r="Z541" s="278"/>
      <c r="AA541" s="401"/>
    </row>
    <row r="542" spans="2:27">
      <c r="B542" s="281"/>
      <c r="X542" s="278"/>
      <c r="Y542" s="278"/>
      <c r="Z542" s="278"/>
      <c r="AA542" s="401"/>
    </row>
    <row r="543" spans="2:27">
      <c r="B543" s="281"/>
      <c r="X543" s="278"/>
      <c r="Y543" s="278"/>
      <c r="Z543" s="278"/>
      <c r="AA543" s="401"/>
    </row>
    <row r="544" spans="2:27">
      <c r="B544" s="281"/>
      <c r="X544" s="278"/>
      <c r="Y544" s="278"/>
      <c r="Z544" s="278"/>
      <c r="AA544" s="401"/>
    </row>
    <row r="545" spans="2:27">
      <c r="B545" s="281"/>
      <c r="X545" s="278"/>
      <c r="Y545" s="278"/>
      <c r="Z545" s="278"/>
      <c r="AA545" s="401"/>
    </row>
    <row r="546" spans="2:27">
      <c r="B546" s="281"/>
      <c r="X546" s="278"/>
      <c r="Y546" s="278"/>
      <c r="Z546" s="278"/>
      <c r="AA546" s="401"/>
    </row>
    <row r="547" spans="2:27">
      <c r="B547" s="281"/>
      <c r="X547" s="278"/>
      <c r="Y547" s="278"/>
      <c r="Z547" s="278"/>
      <c r="AA547" s="401"/>
    </row>
    <row r="548" spans="2:27">
      <c r="B548" s="281"/>
      <c r="X548" s="278"/>
      <c r="Y548" s="278"/>
      <c r="Z548" s="278"/>
      <c r="AA548" s="401"/>
    </row>
    <row r="549" spans="2:27">
      <c r="B549" s="281"/>
      <c r="X549" s="278"/>
      <c r="Y549" s="278"/>
      <c r="Z549" s="278"/>
      <c r="AA549" s="401"/>
    </row>
    <row r="550" spans="2:27">
      <c r="B550" s="281"/>
      <c r="X550" s="278"/>
      <c r="Y550" s="278"/>
      <c r="Z550" s="278"/>
      <c r="AA550" s="401"/>
    </row>
    <row r="551" spans="2:27">
      <c r="B551" s="281"/>
      <c r="X551" s="278"/>
      <c r="Y551" s="278"/>
      <c r="Z551" s="278"/>
      <c r="AA551" s="401"/>
    </row>
    <row r="552" spans="2:27">
      <c r="B552" s="281"/>
      <c r="X552" s="278"/>
      <c r="Y552" s="278"/>
      <c r="Z552" s="278"/>
      <c r="AA552" s="401"/>
    </row>
    <row r="553" spans="2:27">
      <c r="B553" s="281"/>
      <c r="X553" s="278"/>
      <c r="Y553" s="278"/>
      <c r="Z553" s="278"/>
      <c r="AA553" s="401"/>
    </row>
    <row r="554" spans="2:27">
      <c r="B554" s="281"/>
      <c r="X554" s="278"/>
      <c r="Y554" s="278"/>
      <c r="Z554" s="278"/>
      <c r="AA554" s="401"/>
    </row>
    <row r="555" spans="2:27">
      <c r="B555" s="281"/>
      <c r="X555" s="278"/>
      <c r="Y555" s="278"/>
      <c r="Z555" s="278"/>
      <c r="AA555" s="401"/>
    </row>
    <row r="556" spans="2:27">
      <c r="B556" s="281"/>
      <c r="X556" s="278"/>
      <c r="Y556" s="278"/>
      <c r="Z556" s="278"/>
      <c r="AA556" s="401"/>
    </row>
    <row r="557" spans="2:27">
      <c r="B557" s="281"/>
      <c r="X557" s="278"/>
      <c r="Y557" s="278"/>
      <c r="Z557" s="278"/>
      <c r="AA557" s="401"/>
    </row>
    <row r="558" spans="2:27">
      <c r="B558" s="281"/>
      <c r="X558" s="278"/>
      <c r="Y558" s="278"/>
      <c r="Z558" s="278"/>
      <c r="AA558" s="401"/>
    </row>
    <row r="559" spans="2:27">
      <c r="B559" s="281"/>
      <c r="X559" s="278"/>
      <c r="Y559" s="278"/>
      <c r="Z559" s="278"/>
      <c r="AA559" s="401"/>
    </row>
    <row r="560" spans="2:27">
      <c r="B560" s="281"/>
      <c r="X560" s="278"/>
      <c r="Y560" s="278"/>
      <c r="Z560" s="278"/>
      <c r="AA560" s="401"/>
    </row>
    <row r="561" spans="2:27">
      <c r="B561" s="281"/>
      <c r="X561" s="278"/>
      <c r="Y561" s="278"/>
      <c r="Z561" s="278"/>
      <c r="AA561" s="401"/>
    </row>
    <row r="562" spans="2:27">
      <c r="B562" s="281"/>
      <c r="X562" s="278"/>
      <c r="Y562" s="278"/>
      <c r="Z562" s="278"/>
      <c r="AA562" s="401"/>
    </row>
    <row r="563" spans="2:27">
      <c r="B563" s="281"/>
      <c r="X563" s="278"/>
      <c r="Y563" s="278"/>
      <c r="Z563" s="278"/>
      <c r="AA563" s="401"/>
    </row>
    <row r="564" spans="2:27">
      <c r="B564" s="281"/>
      <c r="X564" s="278"/>
      <c r="Y564" s="278"/>
      <c r="Z564" s="278"/>
      <c r="AA564" s="401"/>
    </row>
    <row r="565" spans="2:27">
      <c r="B565" s="281"/>
      <c r="X565" s="278"/>
      <c r="Y565" s="278"/>
      <c r="Z565" s="278"/>
      <c r="AA565" s="401"/>
    </row>
    <row r="566" spans="2:27">
      <c r="B566" s="281"/>
      <c r="X566" s="278"/>
      <c r="Y566" s="278"/>
      <c r="Z566" s="278"/>
      <c r="AA566" s="401"/>
    </row>
    <row r="567" spans="2:27">
      <c r="B567" s="281"/>
      <c r="X567" s="278"/>
      <c r="Y567" s="278"/>
      <c r="Z567" s="278"/>
      <c r="AA567" s="401"/>
    </row>
    <row r="568" spans="2:27">
      <c r="B568" s="281"/>
      <c r="X568" s="278"/>
      <c r="Y568" s="278"/>
      <c r="Z568" s="278"/>
      <c r="AA568" s="401"/>
    </row>
    <row r="569" spans="2:27">
      <c r="B569" s="281"/>
      <c r="X569" s="278"/>
      <c r="Y569" s="278"/>
      <c r="Z569" s="278"/>
      <c r="AA569" s="401"/>
    </row>
    <row r="570" spans="2:27">
      <c r="B570" s="281"/>
      <c r="X570" s="278"/>
      <c r="Y570" s="278"/>
      <c r="Z570" s="278"/>
      <c r="AA570" s="401"/>
    </row>
    <row r="571" spans="2:27">
      <c r="B571" s="281"/>
      <c r="X571" s="278"/>
      <c r="Y571" s="278"/>
      <c r="Z571" s="278"/>
      <c r="AA571" s="401"/>
    </row>
    <row r="572" spans="2:27">
      <c r="B572" s="281"/>
      <c r="X572" s="278"/>
      <c r="Y572" s="278"/>
      <c r="Z572" s="278"/>
      <c r="AA572" s="401"/>
    </row>
    <row r="573" spans="2:27">
      <c r="B573" s="281"/>
      <c r="X573" s="278"/>
      <c r="Y573" s="278"/>
      <c r="Z573" s="278"/>
      <c r="AA573" s="401"/>
    </row>
    <row r="574" spans="2:27">
      <c r="B574" s="281"/>
      <c r="X574" s="278"/>
      <c r="Y574" s="278"/>
      <c r="Z574" s="278"/>
      <c r="AA574" s="401"/>
    </row>
    <row r="575" spans="2:27">
      <c r="B575" s="281"/>
      <c r="X575" s="278"/>
      <c r="Y575" s="278"/>
      <c r="Z575" s="278"/>
      <c r="AA575" s="401"/>
    </row>
    <row r="576" spans="2:27">
      <c r="B576" s="281"/>
      <c r="X576" s="278"/>
      <c r="Y576" s="278"/>
      <c r="Z576" s="278"/>
      <c r="AA576" s="401"/>
    </row>
    <row r="577" spans="2:27">
      <c r="B577" s="281"/>
      <c r="X577" s="278"/>
      <c r="Y577" s="278"/>
      <c r="Z577" s="278"/>
      <c r="AA577" s="401"/>
    </row>
    <row r="578" spans="2:27">
      <c r="B578" s="281"/>
      <c r="X578" s="278"/>
      <c r="Y578" s="278"/>
      <c r="Z578" s="278"/>
      <c r="AA578" s="401"/>
    </row>
    <row r="579" spans="2:27">
      <c r="B579" s="281"/>
      <c r="X579" s="278"/>
      <c r="Y579" s="278"/>
      <c r="Z579" s="278"/>
      <c r="AA579" s="401"/>
    </row>
    <row r="580" spans="2:27">
      <c r="B580" s="281"/>
      <c r="X580" s="278"/>
      <c r="Y580" s="278"/>
      <c r="Z580" s="278"/>
      <c r="AA580" s="401"/>
    </row>
    <row r="581" spans="2:27">
      <c r="B581" s="281"/>
      <c r="X581" s="278"/>
      <c r="Y581" s="278"/>
      <c r="Z581" s="278"/>
      <c r="AA581" s="401"/>
    </row>
    <row r="582" spans="2:27">
      <c r="X582" s="278"/>
      <c r="Y582" s="278"/>
      <c r="Z582" s="278"/>
      <c r="AA582" s="401"/>
    </row>
    <row r="583" spans="2:27">
      <c r="X583" s="278"/>
      <c r="Y583" s="278"/>
      <c r="Z583" s="278"/>
      <c r="AA583" s="401"/>
    </row>
    <row r="584" spans="2:27">
      <c r="X584" s="278"/>
      <c r="Y584" s="278"/>
      <c r="Z584" s="278"/>
      <c r="AA584" s="401"/>
    </row>
    <row r="585" spans="2:27">
      <c r="X585" s="278"/>
      <c r="Y585" s="278"/>
      <c r="Z585" s="278"/>
      <c r="AA585" s="401"/>
    </row>
    <row r="586" spans="2:27">
      <c r="X586" s="278"/>
      <c r="Y586" s="278"/>
      <c r="Z586" s="278"/>
      <c r="AA586" s="401"/>
    </row>
    <row r="587" spans="2:27">
      <c r="X587" s="278"/>
      <c r="Y587" s="278"/>
      <c r="Z587" s="278"/>
      <c r="AA587" s="401"/>
    </row>
    <row r="588" spans="2:27">
      <c r="X588" s="278"/>
      <c r="Y588" s="278"/>
      <c r="Z588" s="278"/>
      <c r="AA588" s="401"/>
    </row>
    <row r="589" spans="2:27">
      <c r="X589" s="278"/>
      <c r="Y589" s="278"/>
      <c r="Z589" s="278"/>
      <c r="AA589" s="401"/>
    </row>
    <row r="590" spans="2:27">
      <c r="X590" s="278"/>
      <c r="Y590" s="278"/>
      <c r="Z590" s="278"/>
      <c r="AA590" s="401"/>
    </row>
    <row r="591" spans="2:27">
      <c r="X591" s="278"/>
      <c r="Y591" s="278"/>
      <c r="Z591" s="278"/>
      <c r="AA591" s="401"/>
    </row>
    <row r="592" spans="2:27">
      <c r="X592" s="278"/>
      <c r="Y592" s="278"/>
      <c r="Z592" s="278"/>
      <c r="AA592" s="401"/>
    </row>
    <row r="593" spans="24:27">
      <c r="X593" s="278"/>
      <c r="Y593" s="278"/>
      <c r="Z593" s="278"/>
      <c r="AA593" s="401"/>
    </row>
    <row r="594" spans="24:27">
      <c r="X594" s="278"/>
      <c r="Y594" s="278"/>
      <c r="Z594" s="278"/>
      <c r="AA594" s="401"/>
    </row>
    <row r="595" spans="24:27">
      <c r="X595" s="278"/>
      <c r="Y595" s="278"/>
      <c r="Z595" s="278"/>
      <c r="AA595" s="401"/>
    </row>
    <row r="596" spans="24:27">
      <c r="X596" s="278"/>
      <c r="Y596" s="278"/>
      <c r="Z596" s="278"/>
      <c r="AA596" s="401"/>
    </row>
    <row r="597" spans="24:27">
      <c r="X597" s="278"/>
      <c r="Y597" s="278"/>
      <c r="Z597" s="278"/>
      <c r="AA597" s="401"/>
    </row>
    <row r="598" spans="24:27">
      <c r="X598" s="278"/>
      <c r="Y598" s="278"/>
      <c r="Z598" s="278"/>
      <c r="AA598" s="401"/>
    </row>
    <row r="599" spans="24:27">
      <c r="X599" s="278"/>
      <c r="Y599" s="278"/>
      <c r="Z599" s="278"/>
      <c r="AA599" s="401"/>
    </row>
    <row r="600" spans="24:27">
      <c r="X600" s="278"/>
      <c r="Y600" s="278"/>
      <c r="Z600" s="278"/>
      <c r="AA600" s="401"/>
    </row>
    <row r="601" spans="24:27">
      <c r="X601" s="278"/>
      <c r="Y601" s="278"/>
      <c r="Z601" s="278"/>
      <c r="AA601" s="401"/>
    </row>
    <row r="602" spans="24:27">
      <c r="X602" s="278"/>
      <c r="Y602" s="278"/>
      <c r="Z602" s="278"/>
      <c r="AA602" s="401"/>
    </row>
    <row r="603" spans="24:27">
      <c r="X603" s="278"/>
      <c r="Y603" s="278"/>
      <c r="Z603" s="278"/>
      <c r="AA603" s="401"/>
    </row>
    <row r="604" spans="24:27">
      <c r="X604" s="278"/>
      <c r="Y604" s="278"/>
      <c r="Z604" s="278"/>
      <c r="AA604" s="401"/>
    </row>
    <row r="605" spans="24:27">
      <c r="X605" s="278"/>
      <c r="Y605" s="278"/>
      <c r="Z605" s="278"/>
      <c r="AA605" s="401"/>
    </row>
    <row r="606" spans="24:27">
      <c r="X606" s="278"/>
      <c r="Y606" s="278"/>
      <c r="Z606" s="278"/>
      <c r="AA606" s="401"/>
    </row>
    <row r="607" spans="24:27">
      <c r="X607" s="278"/>
      <c r="Y607" s="278"/>
      <c r="Z607" s="278"/>
      <c r="AA607" s="401"/>
    </row>
    <row r="608" spans="24:27">
      <c r="X608" s="278"/>
      <c r="Y608" s="278"/>
      <c r="Z608" s="278"/>
      <c r="AA608" s="401"/>
    </row>
    <row r="609" spans="24:27">
      <c r="X609" s="278"/>
      <c r="Y609" s="278"/>
      <c r="Z609" s="278"/>
      <c r="AA609" s="401"/>
    </row>
    <row r="610" spans="24:27">
      <c r="X610" s="278"/>
      <c r="Y610" s="278"/>
      <c r="Z610" s="278"/>
      <c r="AA610" s="401"/>
    </row>
    <row r="611" spans="24:27">
      <c r="X611" s="278"/>
      <c r="Y611" s="278"/>
      <c r="Z611" s="278"/>
      <c r="AA611" s="401"/>
    </row>
    <row r="612" spans="24:27">
      <c r="X612" s="278"/>
      <c r="Y612" s="278"/>
      <c r="Z612" s="278"/>
      <c r="AA612" s="401"/>
    </row>
    <row r="613" spans="24:27">
      <c r="X613" s="278"/>
      <c r="Y613" s="278"/>
      <c r="Z613" s="278"/>
      <c r="AA613" s="401"/>
    </row>
    <row r="614" spans="24:27">
      <c r="X614" s="278"/>
      <c r="Y614" s="278"/>
      <c r="Z614" s="278"/>
      <c r="AA614" s="401"/>
    </row>
    <row r="615" spans="24:27">
      <c r="X615" s="278"/>
      <c r="Y615" s="278"/>
      <c r="Z615" s="278"/>
      <c r="AA615" s="401"/>
    </row>
    <row r="616" spans="24:27">
      <c r="X616" s="278"/>
      <c r="Y616" s="278"/>
      <c r="Z616" s="278"/>
      <c r="AA616" s="401"/>
    </row>
    <row r="617" spans="24:27">
      <c r="X617" s="278"/>
      <c r="Y617" s="278"/>
      <c r="Z617" s="278"/>
      <c r="AA617" s="401"/>
    </row>
    <row r="618" spans="24:27">
      <c r="X618" s="278"/>
      <c r="Y618" s="278"/>
      <c r="Z618" s="278"/>
      <c r="AA618" s="401"/>
    </row>
    <row r="619" spans="24:27">
      <c r="X619" s="278"/>
      <c r="Y619" s="278"/>
      <c r="Z619" s="278"/>
      <c r="AA619" s="401"/>
    </row>
    <row r="620" spans="24:27">
      <c r="X620" s="278"/>
      <c r="Y620" s="278"/>
      <c r="Z620" s="278"/>
      <c r="AA620" s="401"/>
    </row>
    <row r="621" spans="24:27">
      <c r="X621" s="278"/>
      <c r="Y621" s="278"/>
      <c r="Z621" s="278"/>
      <c r="AA621" s="401"/>
    </row>
    <row r="622" spans="24:27">
      <c r="X622" s="278"/>
      <c r="Y622" s="278"/>
      <c r="Z622" s="278"/>
      <c r="AA622" s="401"/>
    </row>
    <row r="623" spans="24:27">
      <c r="X623" s="278"/>
      <c r="Y623" s="278"/>
      <c r="Z623" s="278"/>
      <c r="AA623" s="401"/>
    </row>
    <row r="624" spans="24:27">
      <c r="X624" s="278"/>
      <c r="Y624" s="278"/>
      <c r="Z624" s="278"/>
      <c r="AA624" s="401"/>
    </row>
    <row r="625" spans="24:27">
      <c r="X625" s="278"/>
      <c r="Y625" s="278"/>
      <c r="Z625" s="278"/>
      <c r="AA625" s="401"/>
    </row>
    <row r="626" spans="24:27">
      <c r="X626" s="278"/>
      <c r="Y626" s="278"/>
      <c r="Z626" s="278"/>
      <c r="AA626" s="401"/>
    </row>
    <row r="627" spans="24:27">
      <c r="X627" s="278"/>
      <c r="Y627" s="278"/>
      <c r="Z627" s="278"/>
      <c r="AA627" s="401"/>
    </row>
    <row r="628" spans="24:27">
      <c r="X628" s="278"/>
      <c r="Y628" s="278"/>
      <c r="Z628" s="278"/>
      <c r="AA628" s="401"/>
    </row>
    <row r="629" spans="24:27">
      <c r="X629" s="278"/>
      <c r="Y629" s="278"/>
      <c r="Z629" s="278"/>
      <c r="AA629" s="401"/>
    </row>
    <row r="630" spans="24:27">
      <c r="X630" s="278"/>
      <c r="Y630" s="278"/>
      <c r="Z630" s="278"/>
      <c r="AA630" s="401"/>
    </row>
    <row r="631" spans="24:27">
      <c r="X631" s="278"/>
      <c r="Y631" s="278"/>
      <c r="Z631" s="278"/>
      <c r="AA631" s="401"/>
    </row>
    <row r="632" spans="24:27">
      <c r="X632" s="278"/>
      <c r="Y632" s="278"/>
      <c r="Z632" s="278"/>
      <c r="AA632" s="401"/>
    </row>
    <row r="633" spans="24:27">
      <c r="X633" s="278"/>
      <c r="Y633" s="278"/>
      <c r="Z633" s="278"/>
      <c r="AA633" s="401"/>
    </row>
    <row r="634" spans="24:27">
      <c r="X634" s="278"/>
      <c r="Y634" s="278"/>
      <c r="Z634" s="278"/>
      <c r="AA634" s="401"/>
    </row>
    <row r="635" spans="24:27">
      <c r="X635" s="278"/>
      <c r="Y635" s="278"/>
      <c r="Z635" s="278"/>
      <c r="AA635" s="401"/>
    </row>
    <row r="636" spans="24:27">
      <c r="X636" s="278"/>
      <c r="Y636" s="278"/>
      <c r="Z636" s="278"/>
      <c r="AA636" s="401"/>
    </row>
    <row r="637" spans="24:27">
      <c r="X637" s="278"/>
      <c r="Y637" s="278"/>
      <c r="Z637" s="278"/>
      <c r="AA637" s="401"/>
    </row>
    <row r="638" spans="24:27">
      <c r="X638" s="278"/>
      <c r="Y638" s="278"/>
      <c r="Z638" s="278"/>
      <c r="AA638" s="401"/>
    </row>
    <row r="639" spans="24:27">
      <c r="X639" s="278"/>
      <c r="Y639" s="278"/>
      <c r="Z639" s="278"/>
      <c r="AA639" s="401"/>
    </row>
    <row r="640" spans="24:27">
      <c r="X640" s="278"/>
      <c r="Y640" s="278"/>
      <c r="Z640" s="278"/>
      <c r="AA640" s="401"/>
    </row>
    <row r="641" spans="24:27">
      <c r="X641" s="278"/>
      <c r="Y641" s="278"/>
      <c r="Z641" s="278"/>
      <c r="AA641" s="401"/>
    </row>
    <row r="642" spans="24:27">
      <c r="X642" s="278"/>
      <c r="Y642" s="278"/>
      <c r="Z642" s="278"/>
      <c r="AA642" s="401"/>
    </row>
    <row r="643" spans="24:27">
      <c r="X643" s="278"/>
      <c r="Y643" s="278"/>
      <c r="Z643" s="278"/>
      <c r="AA643" s="401"/>
    </row>
    <row r="644" spans="24:27">
      <c r="X644" s="278"/>
      <c r="Y644" s="278"/>
      <c r="Z644" s="278"/>
      <c r="AA644" s="401"/>
    </row>
    <row r="645" spans="24:27">
      <c r="X645" s="278"/>
      <c r="Y645" s="278"/>
      <c r="Z645" s="278"/>
      <c r="AA645" s="401"/>
    </row>
    <row r="646" spans="24:27">
      <c r="X646" s="278"/>
      <c r="Y646" s="278"/>
      <c r="Z646" s="278"/>
      <c r="AA646" s="401"/>
    </row>
    <row r="647" spans="24:27">
      <c r="X647" s="278"/>
      <c r="Y647" s="278"/>
      <c r="Z647" s="278"/>
      <c r="AA647" s="401"/>
    </row>
    <row r="648" spans="24:27">
      <c r="X648" s="278"/>
      <c r="Y648" s="278"/>
      <c r="Z648" s="278"/>
      <c r="AA648" s="401"/>
    </row>
    <row r="649" spans="24:27">
      <c r="X649" s="278"/>
      <c r="Y649" s="278"/>
      <c r="Z649" s="278"/>
      <c r="AA649" s="401"/>
    </row>
    <row r="650" spans="24:27">
      <c r="X650" s="278"/>
      <c r="Y650" s="278"/>
      <c r="Z650" s="278"/>
      <c r="AA650" s="401"/>
    </row>
    <row r="651" spans="24:27">
      <c r="X651" s="278"/>
      <c r="Y651" s="278"/>
      <c r="Z651" s="278"/>
      <c r="AA651" s="401"/>
    </row>
    <row r="652" spans="24:27">
      <c r="X652" s="278"/>
      <c r="Y652" s="278"/>
      <c r="Z652" s="278"/>
      <c r="AA652" s="401"/>
    </row>
    <row r="653" spans="24:27">
      <c r="X653" s="278"/>
      <c r="Y653" s="278"/>
      <c r="Z653" s="278"/>
      <c r="AA653" s="401"/>
    </row>
    <row r="654" spans="24:27">
      <c r="X654" s="278"/>
      <c r="Y654" s="278"/>
      <c r="Z654" s="278"/>
      <c r="AA654" s="401"/>
    </row>
    <row r="655" spans="24:27">
      <c r="X655" s="278"/>
      <c r="Y655" s="278"/>
      <c r="Z655" s="278"/>
      <c r="AA655" s="401"/>
    </row>
    <row r="656" spans="24:27">
      <c r="X656" s="278"/>
      <c r="Y656" s="278"/>
      <c r="Z656" s="278"/>
      <c r="AA656" s="401"/>
    </row>
    <row r="657" spans="24:27">
      <c r="X657" s="278"/>
      <c r="Y657" s="278"/>
      <c r="Z657" s="278"/>
      <c r="AA657" s="401"/>
    </row>
    <row r="658" spans="24:27">
      <c r="X658" s="278"/>
      <c r="Y658" s="278"/>
      <c r="Z658" s="278"/>
      <c r="AA658" s="401"/>
    </row>
    <row r="659" spans="24:27">
      <c r="X659" s="278"/>
      <c r="Y659" s="278"/>
      <c r="Z659" s="278"/>
      <c r="AA659" s="401"/>
    </row>
    <row r="660" spans="24:27">
      <c r="X660" s="278"/>
      <c r="Y660" s="278"/>
      <c r="Z660" s="278"/>
      <c r="AA660" s="401"/>
    </row>
    <row r="661" spans="24:27">
      <c r="X661" s="278"/>
      <c r="Y661" s="278"/>
      <c r="Z661" s="278"/>
      <c r="AA661" s="401"/>
    </row>
    <row r="662" spans="24:27">
      <c r="X662" s="278"/>
      <c r="Y662" s="278"/>
      <c r="Z662" s="278"/>
      <c r="AA662" s="401"/>
    </row>
    <row r="663" spans="24:27">
      <c r="X663" s="278"/>
      <c r="Y663" s="278"/>
      <c r="Z663" s="278"/>
      <c r="AA663" s="401"/>
    </row>
    <row r="664" spans="24:27">
      <c r="X664" s="278"/>
      <c r="Y664" s="278"/>
      <c r="Z664" s="278"/>
      <c r="AA664" s="401"/>
    </row>
    <row r="665" spans="24:27">
      <c r="X665" s="278"/>
      <c r="Y665" s="278"/>
      <c r="Z665" s="278"/>
      <c r="AA665" s="401"/>
    </row>
    <row r="666" spans="24:27">
      <c r="X666" s="278"/>
      <c r="Y666" s="278"/>
      <c r="Z666" s="278"/>
      <c r="AA666" s="401"/>
    </row>
    <row r="667" spans="24:27">
      <c r="X667" s="278"/>
      <c r="Y667" s="278"/>
      <c r="Z667" s="278"/>
      <c r="AA667" s="401"/>
    </row>
    <row r="668" spans="24:27">
      <c r="X668" s="278"/>
      <c r="Y668" s="278"/>
      <c r="Z668" s="278"/>
      <c r="AA668" s="401"/>
    </row>
    <row r="669" spans="24:27">
      <c r="X669" s="278"/>
      <c r="Y669" s="278"/>
      <c r="Z669" s="278"/>
      <c r="AA669" s="401"/>
    </row>
    <row r="670" spans="24:27">
      <c r="X670" s="278"/>
      <c r="Y670" s="278"/>
      <c r="Z670" s="278"/>
      <c r="AA670" s="401"/>
    </row>
    <row r="671" spans="24:27">
      <c r="X671" s="278"/>
      <c r="Y671" s="278"/>
      <c r="Z671" s="278"/>
      <c r="AA671" s="401"/>
    </row>
    <row r="672" spans="24:27">
      <c r="X672" s="278"/>
      <c r="Y672" s="278"/>
      <c r="Z672" s="278"/>
      <c r="AA672" s="401"/>
    </row>
    <row r="673" spans="24:27">
      <c r="X673" s="278"/>
      <c r="Y673" s="278"/>
      <c r="Z673" s="278"/>
      <c r="AA673" s="401"/>
    </row>
    <row r="674" spans="24:27">
      <c r="X674" s="278"/>
      <c r="Y674" s="278"/>
      <c r="Z674" s="278"/>
      <c r="AA674" s="401"/>
    </row>
    <row r="675" spans="24:27">
      <c r="X675" s="278"/>
      <c r="Y675" s="278"/>
      <c r="Z675" s="278"/>
      <c r="AA675" s="401"/>
    </row>
    <row r="676" spans="24:27">
      <c r="X676" s="278"/>
      <c r="Y676" s="278"/>
      <c r="Z676" s="278"/>
      <c r="AA676" s="401"/>
    </row>
    <row r="677" spans="24:27">
      <c r="X677" s="278"/>
      <c r="Y677" s="278"/>
      <c r="Z677" s="278"/>
      <c r="AA677" s="401"/>
    </row>
    <row r="678" spans="24:27">
      <c r="X678" s="278"/>
      <c r="Y678" s="278"/>
      <c r="Z678" s="278"/>
      <c r="AA678" s="401"/>
    </row>
    <row r="679" spans="24:27">
      <c r="X679" s="278"/>
      <c r="Y679" s="278"/>
      <c r="Z679" s="278"/>
      <c r="AA679" s="401"/>
    </row>
    <row r="680" spans="24:27">
      <c r="X680" s="278"/>
      <c r="Y680" s="278"/>
      <c r="Z680" s="278"/>
      <c r="AA680" s="401"/>
    </row>
    <row r="681" spans="24:27">
      <c r="X681" s="278"/>
      <c r="Y681" s="278"/>
      <c r="Z681" s="278"/>
      <c r="AA681" s="401"/>
    </row>
    <row r="682" spans="24:27">
      <c r="X682" s="278"/>
      <c r="Y682" s="278"/>
      <c r="Z682" s="278"/>
      <c r="AA682" s="401"/>
    </row>
    <row r="683" spans="24:27">
      <c r="X683" s="278"/>
      <c r="Y683" s="278"/>
      <c r="Z683" s="278"/>
      <c r="AA683" s="401"/>
    </row>
    <row r="684" spans="24:27">
      <c r="X684" s="278"/>
      <c r="Y684" s="278"/>
      <c r="Z684" s="278"/>
      <c r="AA684" s="401"/>
    </row>
    <row r="685" spans="24:27">
      <c r="X685" s="278"/>
      <c r="Y685" s="278"/>
      <c r="Z685" s="278"/>
      <c r="AA685" s="401"/>
    </row>
    <row r="686" spans="24:27">
      <c r="X686" s="278"/>
      <c r="Y686" s="278"/>
      <c r="Z686" s="278"/>
      <c r="AA686" s="401"/>
    </row>
    <row r="687" spans="24:27">
      <c r="X687" s="278"/>
      <c r="Y687" s="278"/>
      <c r="Z687" s="278"/>
      <c r="AA687" s="401"/>
    </row>
    <row r="688" spans="24:27">
      <c r="X688" s="278"/>
      <c r="Y688" s="278"/>
      <c r="Z688" s="278"/>
      <c r="AA688" s="401"/>
    </row>
    <row r="689" spans="24:27">
      <c r="X689" s="278"/>
      <c r="Y689" s="278"/>
      <c r="Z689" s="278"/>
      <c r="AA689" s="401"/>
    </row>
    <row r="690" spans="24:27">
      <c r="X690" s="278"/>
      <c r="Y690" s="278"/>
      <c r="Z690" s="278"/>
      <c r="AA690" s="401"/>
    </row>
    <row r="691" spans="24:27">
      <c r="X691" s="278"/>
      <c r="Y691" s="278"/>
      <c r="Z691" s="278"/>
      <c r="AA691" s="401"/>
    </row>
    <row r="692" spans="24:27">
      <c r="X692" s="278"/>
      <c r="Y692" s="278"/>
      <c r="Z692" s="278"/>
      <c r="AA692" s="401"/>
    </row>
    <row r="693" spans="24:27">
      <c r="X693" s="278"/>
      <c r="Y693" s="278"/>
      <c r="Z693" s="278"/>
      <c r="AA693" s="401"/>
    </row>
    <row r="694" spans="24:27">
      <c r="X694" s="278"/>
      <c r="Y694" s="278"/>
      <c r="Z694" s="278"/>
      <c r="AA694" s="401"/>
    </row>
    <row r="695" spans="24:27">
      <c r="X695" s="278"/>
      <c r="Y695" s="278"/>
      <c r="Z695" s="278"/>
      <c r="AA695" s="401"/>
    </row>
    <row r="696" spans="24:27">
      <c r="X696" s="278"/>
      <c r="Y696" s="278"/>
      <c r="Z696" s="278"/>
      <c r="AA696" s="401"/>
    </row>
    <row r="697" spans="24:27">
      <c r="X697" s="278"/>
      <c r="Y697" s="278"/>
      <c r="Z697" s="278"/>
      <c r="AA697" s="401"/>
    </row>
    <row r="698" spans="24:27">
      <c r="X698" s="278"/>
      <c r="Y698" s="278"/>
      <c r="Z698" s="278"/>
      <c r="AA698" s="401"/>
    </row>
    <row r="699" spans="24:27">
      <c r="X699" s="278"/>
      <c r="Y699" s="278"/>
      <c r="Z699" s="278"/>
      <c r="AA699" s="401"/>
    </row>
    <row r="700" spans="24:27">
      <c r="X700" s="278"/>
      <c r="Y700" s="278"/>
      <c r="Z700" s="278"/>
      <c r="AA700" s="401"/>
    </row>
    <row r="701" spans="24:27">
      <c r="X701" s="278"/>
      <c r="Y701" s="278"/>
      <c r="Z701" s="278"/>
      <c r="AA701" s="401"/>
    </row>
    <row r="702" spans="24:27">
      <c r="X702" s="278"/>
      <c r="Y702" s="278"/>
      <c r="Z702" s="278"/>
      <c r="AA702" s="401"/>
    </row>
    <row r="703" spans="24:27">
      <c r="X703" s="278"/>
      <c r="Y703" s="278"/>
      <c r="Z703" s="278"/>
      <c r="AA703" s="401"/>
    </row>
    <row r="704" spans="24:27">
      <c r="X704" s="278"/>
      <c r="Y704" s="278"/>
      <c r="Z704" s="278"/>
      <c r="AA704" s="401"/>
    </row>
    <row r="705" spans="24:27">
      <c r="X705" s="278"/>
      <c r="Y705" s="278"/>
      <c r="Z705" s="278"/>
      <c r="AA705" s="401"/>
    </row>
    <row r="706" spans="24:27">
      <c r="X706" s="278"/>
      <c r="Y706" s="278"/>
      <c r="Z706" s="278"/>
      <c r="AA706" s="401"/>
    </row>
    <row r="707" spans="24:27">
      <c r="X707" s="278"/>
      <c r="Y707" s="278"/>
      <c r="Z707" s="278"/>
      <c r="AA707" s="401"/>
    </row>
    <row r="708" spans="24:27">
      <c r="X708" s="278"/>
      <c r="Y708" s="278"/>
      <c r="Z708" s="278"/>
      <c r="AA708" s="401"/>
    </row>
    <row r="709" spans="24:27">
      <c r="X709" s="278"/>
      <c r="Y709" s="278"/>
      <c r="Z709" s="278"/>
      <c r="AA709" s="401"/>
    </row>
    <row r="710" spans="24:27">
      <c r="X710" s="278"/>
      <c r="Y710" s="278"/>
      <c r="Z710" s="278"/>
      <c r="AA710" s="401"/>
    </row>
    <row r="711" spans="24:27">
      <c r="X711" s="278"/>
      <c r="Y711" s="278"/>
      <c r="Z711" s="278"/>
      <c r="AA711" s="401"/>
    </row>
    <row r="712" spans="24:27">
      <c r="X712" s="278"/>
      <c r="Y712" s="278"/>
      <c r="Z712" s="278"/>
      <c r="AA712" s="401"/>
    </row>
    <row r="713" spans="24:27">
      <c r="X713" s="278"/>
      <c r="Y713" s="278"/>
      <c r="Z713" s="278"/>
      <c r="AA713" s="401"/>
    </row>
    <row r="714" spans="24:27">
      <c r="X714" s="278"/>
      <c r="Y714" s="278"/>
      <c r="Z714" s="278"/>
      <c r="AA714" s="401"/>
    </row>
    <row r="715" spans="24:27">
      <c r="X715" s="278"/>
      <c r="Y715" s="278"/>
      <c r="Z715" s="278"/>
      <c r="AA715" s="401"/>
    </row>
    <row r="716" spans="24:27">
      <c r="X716" s="278"/>
      <c r="Y716" s="278"/>
      <c r="Z716" s="278"/>
      <c r="AA716" s="401"/>
    </row>
    <row r="717" spans="24:27">
      <c r="X717" s="278"/>
      <c r="Y717" s="278"/>
      <c r="Z717" s="278"/>
      <c r="AA717" s="401"/>
    </row>
    <row r="718" spans="24:27">
      <c r="X718" s="278"/>
      <c r="Y718" s="278"/>
      <c r="Z718" s="278"/>
      <c r="AA718" s="401"/>
    </row>
    <row r="719" spans="24:27">
      <c r="X719" s="278"/>
      <c r="Y719" s="278"/>
      <c r="Z719" s="278"/>
      <c r="AA719" s="401"/>
    </row>
    <row r="720" spans="24:27">
      <c r="X720" s="278"/>
      <c r="Y720" s="278"/>
      <c r="Z720" s="278"/>
      <c r="AA720" s="401"/>
    </row>
    <row r="721" spans="24:27">
      <c r="X721" s="278"/>
      <c r="Y721" s="278"/>
      <c r="Z721" s="278"/>
      <c r="AA721" s="401"/>
    </row>
    <row r="722" spans="24:27">
      <c r="X722" s="278"/>
      <c r="Y722" s="278"/>
      <c r="Z722" s="278"/>
      <c r="AA722" s="401"/>
    </row>
    <row r="723" spans="24:27">
      <c r="X723" s="278"/>
      <c r="Y723" s="278"/>
      <c r="Z723" s="278"/>
      <c r="AA723" s="401"/>
    </row>
    <row r="724" spans="24:27">
      <c r="X724" s="278"/>
      <c r="Y724" s="278"/>
      <c r="Z724" s="278"/>
      <c r="AA724" s="401"/>
    </row>
    <row r="725" spans="24:27">
      <c r="X725" s="278"/>
      <c r="Y725" s="278"/>
      <c r="Z725" s="278"/>
      <c r="AA725" s="401"/>
    </row>
    <row r="726" spans="24:27">
      <c r="X726" s="278"/>
      <c r="Y726" s="278"/>
      <c r="Z726" s="278"/>
      <c r="AA726" s="401"/>
    </row>
    <row r="727" spans="24:27">
      <c r="X727" s="278"/>
      <c r="Y727" s="278"/>
      <c r="Z727" s="278"/>
      <c r="AA727" s="401"/>
    </row>
    <row r="728" spans="24:27">
      <c r="X728" s="278"/>
      <c r="Y728" s="278"/>
      <c r="Z728" s="278"/>
      <c r="AA728" s="401"/>
    </row>
    <row r="729" spans="24:27">
      <c r="X729" s="278"/>
      <c r="Y729" s="278"/>
      <c r="Z729" s="278"/>
      <c r="AA729" s="401"/>
    </row>
    <row r="730" spans="24:27">
      <c r="X730" s="278"/>
      <c r="Y730" s="278"/>
      <c r="Z730" s="278"/>
      <c r="AA730" s="401"/>
    </row>
    <row r="731" spans="24:27">
      <c r="X731" s="278"/>
      <c r="Y731" s="278"/>
      <c r="Z731" s="278"/>
      <c r="AA731" s="401"/>
    </row>
    <row r="732" spans="24:27">
      <c r="X732" s="278"/>
      <c r="Y732" s="278"/>
      <c r="Z732" s="278"/>
      <c r="AA732" s="401"/>
    </row>
    <row r="733" spans="24:27">
      <c r="X733" s="278"/>
      <c r="Y733" s="278"/>
      <c r="Z733" s="278"/>
      <c r="AA733" s="401"/>
    </row>
    <row r="734" spans="24:27">
      <c r="X734" s="278"/>
      <c r="Y734" s="278"/>
      <c r="Z734" s="278"/>
      <c r="AA734" s="401"/>
    </row>
    <row r="735" spans="24:27">
      <c r="X735" s="278"/>
      <c r="Y735" s="278"/>
      <c r="Z735" s="278"/>
      <c r="AA735" s="401"/>
    </row>
    <row r="736" spans="24:27">
      <c r="X736" s="278"/>
      <c r="Y736" s="278"/>
      <c r="Z736" s="278"/>
      <c r="AA736" s="401"/>
    </row>
    <row r="737" spans="24:27">
      <c r="X737" s="278"/>
      <c r="Y737" s="278"/>
      <c r="Z737" s="278"/>
      <c r="AA737" s="401"/>
    </row>
    <row r="738" spans="24:27">
      <c r="X738" s="278"/>
      <c r="Y738" s="278"/>
      <c r="Z738" s="278"/>
      <c r="AA738" s="401"/>
    </row>
    <row r="739" spans="24:27">
      <c r="X739" s="278"/>
      <c r="Y739" s="278"/>
      <c r="Z739" s="278"/>
      <c r="AA739" s="401"/>
    </row>
    <row r="740" spans="24:27">
      <c r="X740" s="278"/>
      <c r="Y740" s="278"/>
      <c r="Z740" s="278"/>
      <c r="AA740" s="401"/>
    </row>
    <row r="741" spans="24:27">
      <c r="X741" s="278"/>
      <c r="Y741" s="278"/>
      <c r="Z741" s="278"/>
      <c r="AA741" s="401"/>
    </row>
    <row r="742" spans="24:27">
      <c r="X742" s="278"/>
      <c r="Y742" s="278"/>
      <c r="Z742" s="278"/>
      <c r="AA742" s="401"/>
    </row>
    <row r="743" spans="24:27">
      <c r="X743" s="278"/>
      <c r="Y743" s="278"/>
      <c r="Z743" s="278"/>
      <c r="AA743" s="401"/>
    </row>
    <row r="744" spans="24:27">
      <c r="X744" s="278"/>
      <c r="Y744" s="278"/>
      <c r="Z744" s="278"/>
      <c r="AA744" s="401"/>
    </row>
    <row r="745" spans="24:27">
      <c r="X745" s="278"/>
      <c r="Y745" s="278"/>
      <c r="Z745" s="278"/>
      <c r="AA745" s="401"/>
    </row>
    <row r="746" spans="24:27">
      <c r="X746" s="278"/>
      <c r="Y746" s="278"/>
      <c r="Z746" s="278"/>
      <c r="AA746" s="401"/>
    </row>
    <row r="747" spans="24:27">
      <c r="X747" s="278"/>
      <c r="Y747" s="278"/>
      <c r="Z747" s="278"/>
      <c r="AA747" s="401"/>
    </row>
    <row r="748" spans="24:27">
      <c r="X748" s="278"/>
      <c r="Y748" s="278"/>
      <c r="Z748" s="278"/>
      <c r="AA748" s="401"/>
    </row>
    <row r="749" spans="24:27">
      <c r="X749" s="278"/>
      <c r="Y749" s="278"/>
      <c r="Z749" s="278"/>
      <c r="AA749" s="401"/>
    </row>
    <row r="750" spans="24:27">
      <c r="X750" s="278"/>
      <c r="Y750" s="278"/>
      <c r="Z750" s="278"/>
      <c r="AA750" s="401"/>
    </row>
    <row r="751" spans="24:27">
      <c r="X751" s="278"/>
      <c r="Y751" s="278"/>
      <c r="Z751" s="278"/>
      <c r="AA751" s="401"/>
    </row>
    <row r="752" spans="24:27">
      <c r="X752" s="278"/>
      <c r="Y752" s="278"/>
      <c r="Z752" s="278"/>
      <c r="AA752" s="401"/>
    </row>
    <row r="753" spans="24:27">
      <c r="X753" s="278"/>
      <c r="Y753" s="278"/>
      <c r="Z753" s="278"/>
      <c r="AA753" s="401"/>
    </row>
    <row r="754" spans="24:27">
      <c r="X754" s="278"/>
      <c r="Y754" s="278"/>
      <c r="Z754" s="278"/>
      <c r="AA754" s="401"/>
    </row>
    <row r="755" spans="24:27">
      <c r="X755" s="278"/>
      <c r="Y755" s="278"/>
      <c r="Z755" s="278"/>
      <c r="AA755" s="401"/>
    </row>
    <row r="756" spans="24:27">
      <c r="X756" s="278"/>
      <c r="Y756" s="278"/>
      <c r="Z756" s="278"/>
      <c r="AA756" s="401"/>
    </row>
    <row r="757" spans="24:27">
      <c r="X757" s="278"/>
      <c r="Y757" s="278"/>
      <c r="Z757" s="278"/>
      <c r="AA757" s="401"/>
    </row>
    <row r="758" spans="24:27">
      <c r="X758" s="278"/>
      <c r="Y758" s="278"/>
      <c r="Z758" s="278"/>
      <c r="AA758" s="401"/>
    </row>
    <row r="759" spans="24:27">
      <c r="X759" s="278"/>
      <c r="Y759" s="278"/>
      <c r="Z759" s="278"/>
      <c r="AA759" s="401"/>
    </row>
    <row r="760" spans="24:27">
      <c r="X760" s="278"/>
      <c r="Y760" s="278"/>
      <c r="Z760" s="278"/>
      <c r="AA760" s="401"/>
    </row>
    <row r="761" spans="24:27">
      <c r="X761" s="278"/>
      <c r="Y761" s="278"/>
      <c r="Z761" s="278"/>
      <c r="AA761" s="401"/>
    </row>
    <row r="762" spans="24:27">
      <c r="X762" s="278"/>
      <c r="Y762" s="278"/>
      <c r="Z762" s="278"/>
      <c r="AA762" s="401"/>
    </row>
    <row r="763" spans="24:27">
      <c r="X763" s="278"/>
      <c r="Y763" s="278"/>
      <c r="Z763" s="278"/>
      <c r="AA763" s="401"/>
    </row>
    <row r="764" spans="24:27">
      <c r="X764" s="278"/>
      <c r="Y764" s="278"/>
      <c r="Z764" s="278"/>
      <c r="AA764" s="401"/>
    </row>
    <row r="765" spans="24:27">
      <c r="AA765" s="401"/>
    </row>
    <row r="766" spans="24:27">
      <c r="AA766" s="401"/>
    </row>
    <row r="767" spans="24:27">
      <c r="AA767" s="401"/>
    </row>
    <row r="768" spans="24:27">
      <c r="AA768" s="401"/>
    </row>
    <row r="769" spans="27:27">
      <c r="AA769" s="401"/>
    </row>
    <row r="770" spans="27:27">
      <c r="AA770" s="401"/>
    </row>
    <row r="771" spans="27:27">
      <c r="AA771" s="401"/>
    </row>
    <row r="772" spans="27:27">
      <c r="AA772" s="401"/>
    </row>
    <row r="773" spans="27:27">
      <c r="AA773" s="401"/>
    </row>
    <row r="774" spans="27:27">
      <c r="AA774" s="401"/>
    </row>
    <row r="775" spans="27:27">
      <c r="AA775" s="401"/>
    </row>
    <row r="776" spans="27:27">
      <c r="AA776" s="401"/>
    </row>
    <row r="777" spans="27:27">
      <c r="AA777" s="401"/>
    </row>
    <row r="778" spans="27:27">
      <c r="AA778" s="401"/>
    </row>
    <row r="779" spans="27:27">
      <c r="AA779" s="401"/>
    </row>
    <row r="780" spans="27:27">
      <c r="AA780" s="401"/>
    </row>
    <row r="781" spans="27:27">
      <c r="AA781" s="401"/>
    </row>
    <row r="782" spans="27:27">
      <c r="AA782" s="401"/>
    </row>
    <row r="783" spans="27:27">
      <c r="AA783" s="401"/>
    </row>
    <row r="784" spans="27:27">
      <c r="AA784" s="401"/>
    </row>
    <row r="785" spans="27:27">
      <c r="AA785" s="401"/>
    </row>
    <row r="786" spans="27:27">
      <c r="AA786" s="401"/>
    </row>
    <row r="787" spans="27:27">
      <c r="AA787" s="401"/>
    </row>
    <row r="788" spans="27:27">
      <c r="AA788" s="401"/>
    </row>
    <row r="789" spans="27:27">
      <c r="AA789" s="401"/>
    </row>
    <row r="790" spans="27:27">
      <c r="AA790" s="401"/>
    </row>
    <row r="791" spans="27:27">
      <c r="AA791" s="401"/>
    </row>
    <row r="792" spans="27:27">
      <c r="AA792" s="401"/>
    </row>
    <row r="793" spans="27:27">
      <c r="AA793" s="401"/>
    </row>
    <row r="794" spans="27:27">
      <c r="AA794" s="401"/>
    </row>
    <row r="795" spans="27:27">
      <c r="AA795" s="401"/>
    </row>
    <row r="796" spans="27:27">
      <c r="AA796" s="401"/>
    </row>
    <row r="797" spans="27:27">
      <c r="AA797" s="401"/>
    </row>
    <row r="798" spans="27:27">
      <c r="AA798" s="401"/>
    </row>
    <row r="799" spans="27:27">
      <c r="AA799" s="401"/>
    </row>
    <row r="800" spans="27:27">
      <c r="AA800" s="401"/>
    </row>
    <row r="801" spans="27:27">
      <c r="AA801" s="401"/>
    </row>
    <row r="802" spans="27:27">
      <c r="AA802" s="401"/>
    </row>
    <row r="803" spans="27:27">
      <c r="AA803" s="401"/>
    </row>
    <row r="804" spans="27:27">
      <c r="AA804" s="401"/>
    </row>
    <row r="805" spans="27:27">
      <c r="AA805" s="401"/>
    </row>
    <row r="806" spans="27:27">
      <c r="AA806" s="401"/>
    </row>
    <row r="807" spans="27:27">
      <c r="AA807" s="401"/>
    </row>
    <row r="808" spans="27:27">
      <c r="AA808" s="401"/>
    </row>
    <row r="809" spans="27:27">
      <c r="AA809" s="401"/>
    </row>
  </sheetData>
  <autoFilter ref="A2:WWR316" xr:uid="{00000000-0009-0000-0000-000004000000}"/>
  <mergeCells count="590">
    <mergeCell ref="AA192:AA194"/>
    <mergeCell ref="AA260:AA262"/>
    <mergeCell ref="AA4:AA6"/>
    <mergeCell ref="AA2:AA3"/>
    <mergeCell ref="C4:C5"/>
    <mergeCell ref="D4:D5"/>
    <mergeCell ref="C10:C12"/>
    <mergeCell ref="D10:D12"/>
    <mergeCell ref="X10:X12"/>
    <mergeCell ref="Y10:Y12"/>
    <mergeCell ref="Z10:Z12"/>
    <mergeCell ref="AA10:AA12"/>
    <mergeCell ref="C7:C9"/>
    <mergeCell ref="D7:D9"/>
    <mergeCell ref="X7:X9"/>
    <mergeCell ref="Y7:Y9"/>
    <mergeCell ref="Z7:Z9"/>
    <mergeCell ref="AA7:AA9"/>
    <mergeCell ref="C16:C18"/>
    <mergeCell ref="D16:D18"/>
    <mergeCell ref="X16:X18"/>
    <mergeCell ref="X4:X6"/>
    <mergeCell ref="Y4:Y6"/>
    <mergeCell ref="Z4:Z6"/>
    <mergeCell ref="AA16:AA18"/>
    <mergeCell ref="C13:C15"/>
    <mergeCell ref="D13:D15"/>
    <mergeCell ref="X13:X15"/>
    <mergeCell ref="Y13:Y15"/>
    <mergeCell ref="Z13:Z15"/>
    <mergeCell ref="AA13:AA15"/>
    <mergeCell ref="C22:C24"/>
    <mergeCell ref="D22:D24"/>
    <mergeCell ref="X22:X24"/>
    <mergeCell ref="Y22:Y24"/>
    <mergeCell ref="Z22:Z24"/>
    <mergeCell ref="AA22:AA24"/>
    <mergeCell ref="C19:C21"/>
    <mergeCell ref="D19:D21"/>
    <mergeCell ref="X19:X21"/>
    <mergeCell ref="Y19:Y21"/>
    <mergeCell ref="Z19:Z21"/>
    <mergeCell ref="AA19:AA21"/>
    <mergeCell ref="Y16:Y18"/>
    <mergeCell ref="Z16:Z18"/>
    <mergeCell ref="C28:C30"/>
    <mergeCell ref="D28:D30"/>
    <mergeCell ref="X28:X30"/>
    <mergeCell ref="Y28:Y30"/>
    <mergeCell ref="Z28:Z30"/>
    <mergeCell ref="AA28:AA30"/>
    <mergeCell ref="C25:C27"/>
    <mergeCell ref="D25:D27"/>
    <mergeCell ref="X25:X27"/>
    <mergeCell ref="Y25:Y27"/>
    <mergeCell ref="Z25:Z27"/>
    <mergeCell ref="AA25:AA27"/>
    <mergeCell ref="C34:C36"/>
    <mergeCell ref="D34:D36"/>
    <mergeCell ref="X34:X36"/>
    <mergeCell ref="Y34:Y36"/>
    <mergeCell ref="Z34:Z36"/>
    <mergeCell ref="AA34:AA36"/>
    <mergeCell ref="C31:C33"/>
    <mergeCell ref="D31:D33"/>
    <mergeCell ref="X31:X33"/>
    <mergeCell ref="Y31:Y33"/>
    <mergeCell ref="Z31:Z33"/>
    <mergeCell ref="AA31:AA33"/>
    <mergeCell ref="C40:C42"/>
    <mergeCell ref="D40:D42"/>
    <mergeCell ref="X40:X42"/>
    <mergeCell ref="Y40:Y42"/>
    <mergeCell ref="Z40:Z42"/>
    <mergeCell ref="AA40:AA42"/>
    <mergeCell ref="C37:C39"/>
    <mergeCell ref="D37:D39"/>
    <mergeCell ref="X37:X39"/>
    <mergeCell ref="Y37:Y39"/>
    <mergeCell ref="Z37:Z39"/>
    <mergeCell ref="AA37:AA39"/>
    <mergeCell ref="C46:C48"/>
    <mergeCell ref="D46:D48"/>
    <mergeCell ref="X46:X48"/>
    <mergeCell ref="Y46:Y48"/>
    <mergeCell ref="Z46:Z48"/>
    <mergeCell ref="AA46:AA48"/>
    <mergeCell ref="C43:C45"/>
    <mergeCell ref="D43:D45"/>
    <mergeCell ref="X43:X45"/>
    <mergeCell ref="Y43:Y45"/>
    <mergeCell ref="Z43:Z45"/>
    <mergeCell ref="AA43:AA45"/>
    <mergeCell ref="AA53:AA55"/>
    <mergeCell ref="C56:C58"/>
    <mergeCell ref="D56:D58"/>
    <mergeCell ref="X56:X58"/>
    <mergeCell ref="Y56:Y58"/>
    <mergeCell ref="Z56:Z58"/>
    <mergeCell ref="AA56:AA58"/>
    <mergeCell ref="A49:D51"/>
    <mergeCell ref="X49:X51"/>
    <mergeCell ref="Y49:Y51"/>
    <mergeCell ref="Z49:Z51"/>
    <mergeCell ref="AA49:AA51"/>
    <mergeCell ref="C53:C55"/>
    <mergeCell ref="D53:D55"/>
    <mergeCell ref="X53:X55"/>
    <mergeCell ref="Y53:Y55"/>
    <mergeCell ref="Z53:Z55"/>
    <mergeCell ref="C62:C64"/>
    <mergeCell ref="D62:D64"/>
    <mergeCell ref="X62:X64"/>
    <mergeCell ref="Y62:Y64"/>
    <mergeCell ref="Z62:Z64"/>
    <mergeCell ref="AA62:AA64"/>
    <mergeCell ref="C59:C61"/>
    <mergeCell ref="D59:D61"/>
    <mergeCell ref="X59:X61"/>
    <mergeCell ref="Y59:Y61"/>
    <mergeCell ref="Z59:Z61"/>
    <mergeCell ref="AA59:AA61"/>
    <mergeCell ref="C68:C70"/>
    <mergeCell ref="D68:D70"/>
    <mergeCell ref="X68:X70"/>
    <mergeCell ref="Y68:Y70"/>
    <mergeCell ref="Z68:Z70"/>
    <mergeCell ref="AA68:AA70"/>
    <mergeCell ref="C65:C67"/>
    <mergeCell ref="D65:D67"/>
    <mergeCell ref="X65:X67"/>
    <mergeCell ref="Y65:Y67"/>
    <mergeCell ref="Z65:Z67"/>
    <mergeCell ref="AA65:AA67"/>
    <mergeCell ref="C74:C76"/>
    <mergeCell ref="D74:D76"/>
    <mergeCell ref="X74:X76"/>
    <mergeCell ref="Y74:Y76"/>
    <mergeCell ref="Z74:Z76"/>
    <mergeCell ref="AA74:AA76"/>
    <mergeCell ref="C71:C73"/>
    <mergeCell ref="D71:D73"/>
    <mergeCell ref="X71:X73"/>
    <mergeCell ref="Y71:Y73"/>
    <mergeCell ref="Z71:Z73"/>
    <mergeCell ref="AA71:AA73"/>
    <mergeCell ref="C80:C82"/>
    <mergeCell ref="D80:D82"/>
    <mergeCell ref="X80:X82"/>
    <mergeCell ref="Y80:Y82"/>
    <mergeCell ref="Z80:Z82"/>
    <mergeCell ref="AA80:AA82"/>
    <mergeCell ref="C77:C79"/>
    <mergeCell ref="D77:D79"/>
    <mergeCell ref="X77:X79"/>
    <mergeCell ref="Y77:Y79"/>
    <mergeCell ref="Z77:Z79"/>
    <mergeCell ref="AA77:AA79"/>
    <mergeCell ref="C86:C88"/>
    <mergeCell ref="D86:D88"/>
    <mergeCell ref="X86:X88"/>
    <mergeCell ref="Y86:Y88"/>
    <mergeCell ref="Z86:Z88"/>
    <mergeCell ref="AA86:AA88"/>
    <mergeCell ref="C83:C85"/>
    <mergeCell ref="D83:D85"/>
    <mergeCell ref="X83:X85"/>
    <mergeCell ref="Y83:Y85"/>
    <mergeCell ref="Z83:Z85"/>
    <mergeCell ref="AA83:AA85"/>
    <mergeCell ref="C92:C94"/>
    <mergeCell ref="D92:D94"/>
    <mergeCell ref="X92:X94"/>
    <mergeCell ref="Y92:Y94"/>
    <mergeCell ref="Z92:Z94"/>
    <mergeCell ref="AA92:AA94"/>
    <mergeCell ref="C89:C91"/>
    <mergeCell ref="D89:D91"/>
    <mergeCell ref="X89:X91"/>
    <mergeCell ref="Y89:Y91"/>
    <mergeCell ref="Z89:Z91"/>
    <mergeCell ref="AA89:AA91"/>
    <mergeCell ref="C98:C100"/>
    <mergeCell ref="D98:D100"/>
    <mergeCell ref="X98:X100"/>
    <mergeCell ref="Y98:Y100"/>
    <mergeCell ref="Z98:Z100"/>
    <mergeCell ref="AA98:AA100"/>
    <mergeCell ref="C95:C97"/>
    <mergeCell ref="D95:D97"/>
    <mergeCell ref="X95:X97"/>
    <mergeCell ref="Y95:Y97"/>
    <mergeCell ref="Z95:Z97"/>
    <mergeCell ref="AA95:AA97"/>
    <mergeCell ref="C104:C106"/>
    <mergeCell ref="D104:D106"/>
    <mergeCell ref="X104:X106"/>
    <mergeCell ref="Y104:Y106"/>
    <mergeCell ref="Z104:Z106"/>
    <mergeCell ref="AA104:AA106"/>
    <mergeCell ref="C101:C103"/>
    <mergeCell ref="D101:D103"/>
    <mergeCell ref="X101:X103"/>
    <mergeCell ref="Y101:Y103"/>
    <mergeCell ref="Z101:Z103"/>
    <mergeCell ref="AA101:AA103"/>
    <mergeCell ref="C110:C112"/>
    <mergeCell ref="D110:D112"/>
    <mergeCell ref="X110:X112"/>
    <mergeCell ref="Y110:Y112"/>
    <mergeCell ref="Z110:Z112"/>
    <mergeCell ref="AA110:AA112"/>
    <mergeCell ref="C107:C109"/>
    <mergeCell ref="D107:D109"/>
    <mergeCell ref="X107:X109"/>
    <mergeCell ref="Y107:Y109"/>
    <mergeCell ref="Z107:Z109"/>
    <mergeCell ref="AA107:AA109"/>
    <mergeCell ref="C116:C118"/>
    <mergeCell ref="D116:D118"/>
    <mergeCell ref="X116:X118"/>
    <mergeCell ref="Y116:Y118"/>
    <mergeCell ref="Z116:Z118"/>
    <mergeCell ref="AA116:AA118"/>
    <mergeCell ref="C113:C115"/>
    <mergeCell ref="D113:D115"/>
    <mergeCell ref="X113:X115"/>
    <mergeCell ref="Y113:Y115"/>
    <mergeCell ref="Z113:Z115"/>
    <mergeCell ref="AA113:AA115"/>
    <mergeCell ref="C122:C124"/>
    <mergeCell ref="D122:D124"/>
    <mergeCell ref="X122:X124"/>
    <mergeCell ref="Y122:Y124"/>
    <mergeCell ref="Z122:Z124"/>
    <mergeCell ref="AA122:AA124"/>
    <mergeCell ref="C119:C121"/>
    <mergeCell ref="D119:D121"/>
    <mergeCell ref="X119:X121"/>
    <mergeCell ref="Y119:Y121"/>
    <mergeCell ref="Z119:Z121"/>
    <mergeCell ref="AA119:AA121"/>
    <mergeCell ref="AA129:AA131"/>
    <mergeCell ref="C132:C134"/>
    <mergeCell ref="D132:D134"/>
    <mergeCell ref="X132:X134"/>
    <mergeCell ref="Y132:Y134"/>
    <mergeCell ref="Z132:Z134"/>
    <mergeCell ref="AA132:AA134"/>
    <mergeCell ref="A125:D127"/>
    <mergeCell ref="C129:C131"/>
    <mergeCell ref="D129:D131"/>
    <mergeCell ref="X129:X131"/>
    <mergeCell ref="Y129:Y131"/>
    <mergeCell ref="Z129:Z131"/>
    <mergeCell ref="X125:X127"/>
    <mergeCell ref="Y125:Y127"/>
    <mergeCell ref="Z125:Z127"/>
    <mergeCell ref="C138:C140"/>
    <mergeCell ref="D138:D140"/>
    <mergeCell ref="X138:X140"/>
    <mergeCell ref="Y138:Y140"/>
    <mergeCell ref="Z138:Z140"/>
    <mergeCell ref="AA138:AA140"/>
    <mergeCell ref="C135:C137"/>
    <mergeCell ref="D135:D137"/>
    <mergeCell ref="X135:X137"/>
    <mergeCell ref="Y135:Y137"/>
    <mergeCell ref="Z135:Z137"/>
    <mergeCell ref="AA135:AA137"/>
    <mergeCell ref="C144:C146"/>
    <mergeCell ref="D144:D146"/>
    <mergeCell ref="X144:X146"/>
    <mergeCell ref="Y144:Y146"/>
    <mergeCell ref="Z144:Z146"/>
    <mergeCell ref="AA144:AA146"/>
    <mergeCell ref="C141:C143"/>
    <mergeCell ref="D141:D143"/>
    <mergeCell ref="X141:X143"/>
    <mergeCell ref="Y141:Y143"/>
    <mergeCell ref="Z141:Z143"/>
    <mergeCell ref="AA141:AA143"/>
    <mergeCell ref="C150:C152"/>
    <mergeCell ref="D150:D152"/>
    <mergeCell ref="X150:X152"/>
    <mergeCell ref="Y150:Y152"/>
    <mergeCell ref="Z150:Z152"/>
    <mergeCell ref="AA150:AA152"/>
    <mergeCell ref="C147:C149"/>
    <mergeCell ref="D147:D149"/>
    <mergeCell ref="X147:X149"/>
    <mergeCell ref="Y147:Y149"/>
    <mergeCell ref="Z147:Z149"/>
    <mergeCell ref="AA147:AA149"/>
    <mergeCell ref="C156:C158"/>
    <mergeCell ref="D156:D158"/>
    <mergeCell ref="X156:X158"/>
    <mergeCell ref="Y156:Y158"/>
    <mergeCell ref="Z156:Z158"/>
    <mergeCell ref="AA156:AA158"/>
    <mergeCell ref="C153:C155"/>
    <mergeCell ref="D153:D155"/>
    <mergeCell ref="X153:X155"/>
    <mergeCell ref="Y153:Y155"/>
    <mergeCell ref="Z153:Z155"/>
    <mergeCell ref="AA153:AA155"/>
    <mergeCell ref="C162:C164"/>
    <mergeCell ref="D162:D164"/>
    <mergeCell ref="X162:X164"/>
    <mergeCell ref="Y162:Y164"/>
    <mergeCell ref="Z162:Z164"/>
    <mergeCell ref="AA162:AA164"/>
    <mergeCell ref="C159:C161"/>
    <mergeCell ref="D159:D161"/>
    <mergeCell ref="X159:X161"/>
    <mergeCell ref="Y159:Y161"/>
    <mergeCell ref="Z159:Z161"/>
    <mergeCell ref="AA159:AA161"/>
    <mergeCell ref="C168:C170"/>
    <mergeCell ref="D168:D170"/>
    <mergeCell ref="X168:X170"/>
    <mergeCell ref="Y168:Y170"/>
    <mergeCell ref="Z168:Z170"/>
    <mergeCell ref="AA168:AA170"/>
    <mergeCell ref="C165:C167"/>
    <mergeCell ref="D165:D167"/>
    <mergeCell ref="X165:X167"/>
    <mergeCell ref="Y165:Y167"/>
    <mergeCell ref="Z165:Z167"/>
    <mergeCell ref="AA165:AA167"/>
    <mergeCell ref="C174:C176"/>
    <mergeCell ref="D174:D176"/>
    <mergeCell ref="X174:X176"/>
    <mergeCell ref="Y174:Y176"/>
    <mergeCell ref="Z174:Z176"/>
    <mergeCell ref="AA174:AA176"/>
    <mergeCell ref="C171:C173"/>
    <mergeCell ref="D171:D173"/>
    <mergeCell ref="X171:X173"/>
    <mergeCell ref="Y171:Y173"/>
    <mergeCell ref="Z171:Z173"/>
    <mergeCell ref="AA171:AA173"/>
    <mergeCell ref="C180:C182"/>
    <mergeCell ref="D180:D182"/>
    <mergeCell ref="X180:X182"/>
    <mergeCell ref="Y180:Y182"/>
    <mergeCell ref="Z180:Z182"/>
    <mergeCell ref="AA180:AA182"/>
    <mergeCell ref="C177:C179"/>
    <mergeCell ref="D177:D179"/>
    <mergeCell ref="X177:X179"/>
    <mergeCell ref="Y177:Y179"/>
    <mergeCell ref="Z177:Z179"/>
    <mergeCell ref="AA177:AA179"/>
    <mergeCell ref="AA189:AA191"/>
    <mergeCell ref="C186:C188"/>
    <mergeCell ref="D186:D188"/>
    <mergeCell ref="X186:X188"/>
    <mergeCell ref="Y186:Y188"/>
    <mergeCell ref="Z186:Z188"/>
    <mergeCell ref="AA186:AA188"/>
    <mergeCell ref="C183:C185"/>
    <mergeCell ref="D183:D185"/>
    <mergeCell ref="X183:X185"/>
    <mergeCell ref="Y183:Y185"/>
    <mergeCell ref="Z183:Z185"/>
    <mergeCell ref="AA183:AA185"/>
    <mergeCell ref="A192:D194"/>
    <mergeCell ref="C196:C198"/>
    <mergeCell ref="D196:D198"/>
    <mergeCell ref="X196:X198"/>
    <mergeCell ref="Y196:Y198"/>
    <mergeCell ref="Z196:Z198"/>
    <mergeCell ref="C189:C191"/>
    <mergeCell ref="D189:D191"/>
    <mergeCell ref="X189:X191"/>
    <mergeCell ref="Y189:Y191"/>
    <mergeCell ref="Z189:Z191"/>
    <mergeCell ref="Z192:Z194"/>
    <mergeCell ref="Y192:Y194"/>
    <mergeCell ref="X192:X194"/>
    <mergeCell ref="C202:C204"/>
    <mergeCell ref="D202:D204"/>
    <mergeCell ref="X202:X204"/>
    <mergeCell ref="Y202:Y204"/>
    <mergeCell ref="Z202:Z204"/>
    <mergeCell ref="AA202:AA204"/>
    <mergeCell ref="AA196:AA198"/>
    <mergeCell ref="C199:C201"/>
    <mergeCell ref="D199:D201"/>
    <mergeCell ref="X199:X201"/>
    <mergeCell ref="Y199:Y201"/>
    <mergeCell ref="Z199:Z201"/>
    <mergeCell ref="AA199:AA201"/>
    <mergeCell ref="AA209:AA211"/>
    <mergeCell ref="C212:C214"/>
    <mergeCell ref="D212:D214"/>
    <mergeCell ref="X212:X214"/>
    <mergeCell ref="Y212:Y214"/>
    <mergeCell ref="Z212:Z214"/>
    <mergeCell ref="AA212:AA214"/>
    <mergeCell ref="A205:D207"/>
    <mergeCell ref="C209:C211"/>
    <mergeCell ref="D209:D211"/>
    <mergeCell ref="X209:X211"/>
    <mergeCell ref="Y209:Y211"/>
    <mergeCell ref="Z209:Z211"/>
    <mergeCell ref="C218:C220"/>
    <mergeCell ref="D218:D220"/>
    <mergeCell ref="X218:X220"/>
    <mergeCell ref="Y218:Y220"/>
    <mergeCell ref="Z218:Z220"/>
    <mergeCell ref="AA218:AA220"/>
    <mergeCell ref="C215:C217"/>
    <mergeCell ref="D215:D217"/>
    <mergeCell ref="X215:X217"/>
    <mergeCell ref="Y215:Y217"/>
    <mergeCell ref="Z215:Z217"/>
    <mergeCell ref="AA215:AA217"/>
    <mergeCell ref="C224:C226"/>
    <mergeCell ref="D224:D226"/>
    <mergeCell ref="X224:X226"/>
    <mergeCell ref="Y224:Y226"/>
    <mergeCell ref="Z224:Z226"/>
    <mergeCell ref="AA224:AA226"/>
    <mergeCell ref="C221:C223"/>
    <mergeCell ref="D221:D223"/>
    <mergeCell ref="X221:X223"/>
    <mergeCell ref="Y221:Y223"/>
    <mergeCell ref="Z221:Z223"/>
    <mergeCell ref="AA221:AA223"/>
    <mergeCell ref="C230:C232"/>
    <mergeCell ref="D230:D232"/>
    <mergeCell ref="X230:X232"/>
    <mergeCell ref="Y230:Y232"/>
    <mergeCell ref="Z230:Z232"/>
    <mergeCell ref="AA230:AA232"/>
    <mergeCell ref="C227:C229"/>
    <mergeCell ref="D227:D229"/>
    <mergeCell ref="X227:X229"/>
    <mergeCell ref="Y227:Y229"/>
    <mergeCell ref="Z227:Z229"/>
    <mergeCell ref="AA227:AA229"/>
    <mergeCell ref="C236:C238"/>
    <mergeCell ref="D236:D238"/>
    <mergeCell ref="X236:X238"/>
    <mergeCell ref="Y236:Y238"/>
    <mergeCell ref="Z236:Z238"/>
    <mergeCell ref="AA236:AA238"/>
    <mergeCell ref="C233:C235"/>
    <mergeCell ref="D233:D235"/>
    <mergeCell ref="X233:X235"/>
    <mergeCell ref="Y233:Y235"/>
    <mergeCell ref="Z233:Z235"/>
    <mergeCell ref="AA233:AA235"/>
    <mergeCell ref="C242:C244"/>
    <mergeCell ref="D242:D244"/>
    <mergeCell ref="X242:X244"/>
    <mergeCell ref="Y242:Y244"/>
    <mergeCell ref="Z242:Z244"/>
    <mergeCell ref="AA242:AA244"/>
    <mergeCell ref="C239:C241"/>
    <mergeCell ref="D239:D241"/>
    <mergeCell ref="X239:X241"/>
    <mergeCell ref="Y239:Y241"/>
    <mergeCell ref="Z239:Z241"/>
    <mergeCell ref="AA239:AA241"/>
    <mergeCell ref="C248:C250"/>
    <mergeCell ref="D248:D250"/>
    <mergeCell ref="X248:X250"/>
    <mergeCell ref="Y248:Y250"/>
    <mergeCell ref="Z248:Z250"/>
    <mergeCell ref="AA248:AA250"/>
    <mergeCell ref="C245:C247"/>
    <mergeCell ref="D245:D247"/>
    <mergeCell ref="X245:X247"/>
    <mergeCell ref="Y245:Y247"/>
    <mergeCell ref="Z245:Z247"/>
    <mergeCell ref="AA245:AA247"/>
    <mergeCell ref="AA257:AA259"/>
    <mergeCell ref="C254:C256"/>
    <mergeCell ref="D254:D256"/>
    <mergeCell ref="X254:X256"/>
    <mergeCell ref="Y254:Y256"/>
    <mergeCell ref="Z254:Z256"/>
    <mergeCell ref="AA254:AA256"/>
    <mergeCell ref="C251:C253"/>
    <mergeCell ref="D251:D253"/>
    <mergeCell ref="X251:X253"/>
    <mergeCell ref="Y251:Y253"/>
    <mergeCell ref="Z251:Z253"/>
    <mergeCell ref="AA251:AA253"/>
    <mergeCell ref="A260:D262"/>
    <mergeCell ref="C264:C266"/>
    <mergeCell ref="D264:D266"/>
    <mergeCell ref="X264:X266"/>
    <mergeCell ref="Y264:Y266"/>
    <mergeCell ref="Z264:Z266"/>
    <mergeCell ref="C257:C259"/>
    <mergeCell ref="D257:D259"/>
    <mergeCell ref="X257:X259"/>
    <mergeCell ref="Y257:Y259"/>
    <mergeCell ref="Z257:Z259"/>
    <mergeCell ref="Z260:Z262"/>
    <mergeCell ref="Y260:Y262"/>
    <mergeCell ref="X260:X262"/>
    <mergeCell ref="AA273:AA275"/>
    <mergeCell ref="C270:C272"/>
    <mergeCell ref="D270:D272"/>
    <mergeCell ref="X270:X272"/>
    <mergeCell ref="Y270:Y272"/>
    <mergeCell ref="Z270:Z272"/>
    <mergeCell ref="AA270:AA272"/>
    <mergeCell ref="AA264:AA266"/>
    <mergeCell ref="C267:C269"/>
    <mergeCell ref="D267:D269"/>
    <mergeCell ref="X267:X269"/>
    <mergeCell ref="Y267:Y269"/>
    <mergeCell ref="Z267:Z269"/>
    <mergeCell ref="AA267:AA269"/>
    <mergeCell ref="A276:D278"/>
    <mergeCell ref="C280:C282"/>
    <mergeCell ref="D280:D282"/>
    <mergeCell ref="X280:X282"/>
    <mergeCell ref="Y280:Y282"/>
    <mergeCell ref="Z280:Z282"/>
    <mergeCell ref="C273:C275"/>
    <mergeCell ref="D273:D275"/>
    <mergeCell ref="X273:X275"/>
    <mergeCell ref="Y273:Y275"/>
    <mergeCell ref="Z273:Z275"/>
    <mergeCell ref="C286:C288"/>
    <mergeCell ref="D286:D288"/>
    <mergeCell ref="X286:X288"/>
    <mergeCell ref="Y286:Y288"/>
    <mergeCell ref="Z286:Z288"/>
    <mergeCell ref="AA286:AA288"/>
    <mergeCell ref="AA280:AA282"/>
    <mergeCell ref="C283:C285"/>
    <mergeCell ref="D283:D285"/>
    <mergeCell ref="X283:X285"/>
    <mergeCell ref="Y283:Y285"/>
    <mergeCell ref="Z283:Z285"/>
    <mergeCell ref="AA283:AA285"/>
    <mergeCell ref="AA293:AA295"/>
    <mergeCell ref="C296:C298"/>
    <mergeCell ref="D296:D298"/>
    <mergeCell ref="X296:X298"/>
    <mergeCell ref="Y296:Y298"/>
    <mergeCell ref="Z296:Z298"/>
    <mergeCell ref="AA296:AA298"/>
    <mergeCell ref="A289:D291"/>
    <mergeCell ref="C293:C295"/>
    <mergeCell ref="D293:D295"/>
    <mergeCell ref="X293:X295"/>
    <mergeCell ref="Y293:Y295"/>
    <mergeCell ref="Z293:Z295"/>
    <mergeCell ref="C302:C304"/>
    <mergeCell ref="D302:D304"/>
    <mergeCell ref="X302:X304"/>
    <mergeCell ref="Y302:Y304"/>
    <mergeCell ref="Z302:Z304"/>
    <mergeCell ref="AA302:AA304"/>
    <mergeCell ref="C299:C301"/>
    <mergeCell ref="D299:D301"/>
    <mergeCell ref="X299:X301"/>
    <mergeCell ref="Y299:Y301"/>
    <mergeCell ref="Z299:Z301"/>
    <mergeCell ref="AA299:AA301"/>
    <mergeCell ref="C308:C310"/>
    <mergeCell ref="D308:D310"/>
    <mergeCell ref="X308:X310"/>
    <mergeCell ref="Y308:Y310"/>
    <mergeCell ref="Z308:Z310"/>
    <mergeCell ref="AA308:AA310"/>
    <mergeCell ref="C305:C307"/>
    <mergeCell ref="D305:D307"/>
    <mergeCell ref="X305:X307"/>
    <mergeCell ref="Y305:Y307"/>
    <mergeCell ref="Z305:Z307"/>
    <mergeCell ref="AA305:AA307"/>
    <mergeCell ref="A314:D316"/>
    <mergeCell ref="A318:D320"/>
    <mergeCell ref="C311:C313"/>
    <mergeCell ref="D311:D313"/>
    <mergeCell ref="X311:X313"/>
    <mergeCell ref="Y311:Y313"/>
    <mergeCell ref="Z311:Z313"/>
    <mergeCell ref="AA311:AA313"/>
    <mergeCell ref="A322:D324"/>
  </mergeCells>
  <conditionalFormatting sqref="Z125">
    <cfRule type="cellIs" dxfId="11" priority="9" operator="greaterThan">
      <formula>0</formula>
    </cfRule>
    <cfRule type="cellIs" dxfId="10" priority="10" operator="lessThan">
      <formula>0</formula>
    </cfRule>
  </conditionalFormatting>
  <conditionalFormatting sqref="Y125">
    <cfRule type="cellIs" dxfId="9" priority="5" operator="greaterThan">
      <formula>0</formula>
    </cfRule>
    <cfRule type="cellIs" dxfId="8" priority="6" operator="lessThan">
      <formula>0</formula>
    </cfRule>
  </conditionalFormatting>
  <conditionalFormatting sqref="X4:Z1000">
    <cfRule type="cellIs" dxfId="7" priority="27" operator="greaterThan">
      <formula>0</formula>
    </cfRule>
    <cfRule type="cellIs" dxfId="6" priority="28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4054-CBE6-438E-AE7C-78261EF03723}">
  <sheetPr>
    <tabColor rgb="FFFF0066"/>
  </sheetPr>
  <dimension ref="A1:E123"/>
  <sheetViews>
    <sheetView tabSelected="1" workbookViewId="0">
      <selection activeCell="C5" sqref="C5"/>
    </sheetView>
  </sheetViews>
  <sheetFormatPr baseColWidth="10" defaultRowHeight="14.5"/>
  <cols>
    <col min="1" max="1" width="12.6328125" bestFit="1" customWidth="1"/>
    <col min="2" max="2" width="10.6328125" bestFit="1" customWidth="1"/>
    <col min="3" max="3" width="61" bestFit="1" customWidth="1"/>
    <col min="4" max="4" width="13.08984375" bestFit="1" customWidth="1"/>
  </cols>
  <sheetData>
    <row r="1" spans="1:5">
      <c r="B1" t="s">
        <v>657</v>
      </c>
      <c r="C1" s="409">
        <v>44317</v>
      </c>
    </row>
    <row r="3" spans="1:5">
      <c r="A3" s="406" t="s">
        <v>654</v>
      </c>
      <c r="B3" s="407" t="s">
        <v>778</v>
      </c>
      <c r="C3" s="406" t="s">
        <v>432</v>
      </c>
      <c r="D3" s="406" t="s">
        <v>656</v>
      </c>
      <c r="E3" s="408" t="s">
        <v>655</v>
      </c>
    </row>
    <row r="4" spans="1:5">
      <c r="A4" s="402" t="s">
        <v>779</v>
      </c>
      <c r="B4" s="403" t="s">
        <v>658</v>
      </c>
      <c r="C4" s="405" t="s">
        <v>782</v>
      </c>
      <c r="D4" s="511">
        <f>$C$1</f>
        <v>44317</v>
      </c>
      <c r="E4" s="404">
        <v>2596</v>
      </c>
    </row>
    <row r="5" spans="1:5">
      <c r="A5" s="402" t="s">
        <v>779</v>
      </c>
      <c r="B5" s="403" t="s">
        <v>659</v>
      </c>
      <c r="C5" s="405" t="s">
        <v>783</v>
      </c>
      <c r="D5" s="511">
        <f t="shared" ref="D5:D68" si="0">$C$1</f>
        <v>44317</v>
      </c>
      <c r="E5" s="404">
        <v>3385</v>
      </c>
    </row>
    <row r="6" spans="1:5">
      <c r="A6" s="402" t="s">
        <v>779</v>
      </c>
      <c r="B6" s="403" t="s">
        <v>660</v>
      </c>
      <c r="C6" s="405" t="s">
        <v>784</v>
      </c>
      <c r="D6" s="511">
        <f t="shared" si="0"/>
        <v>44317</v>
      </c>
      <c r="E6" s="404">
        <v>6674</v>
      </c>
    </row>
    <row r="7" spans="1:5">
      <c r="A7" s="402" t="s">
        <v>779</v>
      </c>
      <c r="B7" s="490" t="s">
        <v>661</v>
      </c>
      <c r="C7" s="405" t="s">
        <v>785</v>
      </c>
      <c r="D7" s="511">
        <f t="shared" si="0"/>
        <v>44317</v>
      </c>
      <c r="E7" s="404">
        <v>3202</v>
      </c>
    </row>
    <row r="8" spans="1:5">
      <c r="A8" s="402" t="s">
        <v>779</v>
      </c>
      <c r="B8" s="403" t="s">
        <v>662</v>
      </c>
      <c r="C8" s="405" t="s">
        <v>786</v>
      </c>
      <c r="D8" s="511">
        <f t="shared" si="0"/>
        <v>44317</v>
      </c>
      <c r="E8" s="404">
        <v>5888</v>
      </c>
    </row>
    <row r="9" spans="1:5">
      <c r="A9" s="402" t="s">
        <v>779</v>
      </c>
      <c r="B9" s="490" t="s">
        <v>663</v>
      </c>
      <c r="C9" s="405" t="s">
        <v>787</v>
      </c>
      <c r="D9" s="511">
        <f t="shared" si="0"/>
        <v>44317</v>
      </c>
      <c r="E9" s="404">
        <v>638</v>
      </c>
    </row>
    <row r="10" spans="1:5">
      <c r="A10" s="402" t="s">
        <v>779</v>
      </c>
      <c r="B10" s="490" t="s">
        <v>664</v>
      </c>
      <c r="C10" s="405" t="s">
        <v>788</v>
      </c>
      <c r="D10" s="511">
        <f t="shared" si="0"/>
        <v>44317</v>
      </c>
      <c r="E10" s="404">
        <v>6985</v>
      </c>
    </row>
    <row r="11" spans="1:5">
      <c r="A11" s="402" t="s">
        <v>779</v>
      </c>
      <c r="B11" s="490" t="s">
        <v>665</v>
      </c>
      <c r="C11" s="405" t="s">
        <v>789</v>
      </c>
      <c r="D11" s="511">
        <f t="shared" si="0"/>
        <v>44317</v>
      </c>
      <c r="E11" s="404">
        <v>3515</v>
      </c>
    </row>
    <row r="12" spans="1:5">
      <c r="A12" s="402" t="s">
        <v>779</v>
      </c>
      <c r="B12" s="490" t="s">
        <v>666</v>
      </c>
      <c r="C12" s="405" t="s">
        <v>790</v>
      </c>
      <c r="D12" s="511">
        <f t="shared" si="0"/>
        <v>44317</v>
      </c>
      <c r="E12" s="404">
        <v>9980</v>
      </c>
    </row>
    <row r="13" spans="1:5">
      <c r="A13" s="402" t="s">
        <v>779</v>
      </c>
      <c r="B13" s="403" t="s">
        <v>667</v>
      </c>
      <c r="C13" s="405" t="s">
        <v>791</v>
      </c>
      <c r="D13" s="511">
        <f t="shared" si="0"/>
        <v>44317</v>
      </c>
      <c r="E13" s="404">
        <v>5874</v>
      </c>
    </row>
    <row r="14" spans="1:5">
      <c r="A14" s="402" t="s">
        <v>779</v>
      </c>
      <c r="B14" s="490" t="s">
        <v>668</v>
      </c>
      <c r="C14" s="405" t="s">
        <v>792</v>
      </c>
      <c r="D14" s="511">
        <f t="shared" si="0"/>
        <v>44317</v>
      </c>
      <c r="E14" s="404">
        <v>1852</v>
      </c>
    </row>
    <row r="15" spans="1:5">
      <c r="A15" s="402" t="s">
        <v>779</v>
      </c>
      <c r="B15" s="403" t="s">
        <v>669</v>
      </c>
      <c r="C15" s="405" t="s">
        <v>793</v>
      </c>
      <c r="D15" s="511">
        <f t="shared" si="0"/>
        <v>44317</v>
      </c>
      <c r="E15" s="404">
        <v>9582</v>
      </c>
    </row>
    <row r="16" spans="1:5">
      <c r="A16" s="402" t="s">
        <v>779</v>
      </c>
      <c r="B16" s="403" t="s">
        <v>670</v>
      </c>
      <c r="C16" s="405" t="s">
        <v>794</v>
      </c>
      <c r="D16" s="511">
        <f t="shared" si="0"/>
        <v>44317</v>
      </c>
      <c r="E16" s="404">
        <v>7145</v>
      </c>
    </row>
    <row r="17" spans="1:5">
      <c r="A17" s="402" t="s">
        <v>779</v>
      </c>
      <c r="B17" s="490" t="s">
        <v>671</v>
      </c>
      <c r="C17" s="405" t="s">
        <v>795</v>
      </c>
      <c r="D17" s="511">
        <f t="shared" si="0"/>
        <v>44317</v>
      </c>
      <c r="E17" s="404">
        <v>7547</v>
      </c>
    </row>
    <row r="18" spans="1:5">
      <c r="A18" s="402" t="s">
        <v>779</v>
      </c>
      <c r="B18" s="403" t="s">
        <v>672</v>
      </c>
      <c r="C18" s="405" t="s">
        <v>796</v>
      </c>
      <c r="D18" s="511">
        <f t="shared" si="0"/>
        <v>44317</v>
      </c>
      <c r="E18" s="404">
        <v>5974</v>
      </c>
    </row>
    <row r="19" spans="1:5">
      <c r="A19" s="402" t="s">
        <v>779</v>
      </c>
      <c r="B19" s="403" t="s">
        <v>673</v>
      </c>
      <c r="C19" s="405" t="s">
        <v>797</v>
      </c>
      <c r="D19" s="511">
        <f t="shared" si="0"/>
        <v>44317</v>
      </c>
      <c r="E19" s="404">
        <v>822</v>
      </c>
    </row>
    <row r="20" spans="1:5">
      <c r="A20" s="402" t="s">
        <v>779</v>
      </c>
      <c r="B20" s="403" t="s">
        <v>674</v>
      </c>
      <c r="C20" s="405" t="s">
        <v>798</v>
      </c>
      <c r="D20" s="511">
        <f t="shared" si="0"/>
        <v>44317</v>
      </c>
      <c r="E20" s="404">
        <v>2467</v>
      </c>
    </row>
    <row r="21" spans="1:5">
      <c r="A21" s="402" t="s">
        <v>779</v>
      </c>
      <c r="B21" s="403" t="s">
        <v>675</v>
      </c>
      <c r="C21" s="405" t="s">
        <v>799</v>
      </c>
      <c r="D21" s="511">
        <f t="shared" si="0"/>
        <v>44317</v>
      </c>
      <c r="E21" s="404">
        <v>7867</v>
      </c>
    </row>
    <row r="22" spans="1:5">
      <c r="A22" s="402" t="s">
        <v>779</v>
      </c>
      <c r="B22" s="403" t="s">
        <v>676</v>
      </c>
      <c r="C22" s="405" t="s">
        <v>800</v>
      </c>
      <c r="D22" s="511">
        <f t="shared" si="0"/>
        <v>44317</v>
      </c>
      <c r="E22" s="404">
        <v>7510</v>
      </c>
    </row>
    <row r="23" spans="1:5">
      <c r="A23" s="402" t="s">
        <v>779</v>
      </c>
      <c r="B23" s="403" t="s">
        <v>677</v>
      </c>
      <c r="C23" s="405" t="s">
        <v>801</v>
      </c>
      <c r="D23" s="511">
        <f t="shared" si="0"/>
        <v>44317</v>
      </c>
      <c r="E23" s="404">
        <v>4858</v>
      </c>
    </row>
    <row r="24" spans="1:5">
      <c r="A24" s="402" t="s">
        <v>780</v>
      </c>
      <c r="B24" s="403" t="s">
        <v>678</v>
      </c>
      <c r="C24" s="405" t="s">
        <v>802</v>
      </c>
      <c r="D24" s="511">
        <f t="shared" si="0"/>
        <v>44317</v>
      </c>
      <c r="E24" s="404">
        <v>8527</v>
      </c>
    </row>
    <row r="25" spans="1:5">
      <c r="A25" s="402" t="s">
        <v>780</v>
      </c>
      <c r="B25" s="403" t="s">
        <v>679</v>
      </c>
      <c r="C25" s="405" t="s">
        <v>803</v>
      </c>
      <c r="D25" s="511">
        <f t="shared" si="0"/>
        <v>44317</v>
      </c>
      <c r="E25" s="404">
        <v>6793</v>
      </c>
    </row>
    <row r="26" spans="1:5">
      <c r="A26" s="402" t="s">
        <v>780</v>
      </c>
      <c r="B26" s="403" t="s">
        <v>680</v>
      </c>
      <c r="C26" s="405" t="s">
        <v>804</v>
      </c>
      <c r="D26" s="511">
        <f t="shared" si="0"/>
        <v>44317</v>
      </c>
      <c r="E26" s="404">
        <v>2178</v>
      </c>
    </row>
    <row r="27" spans="1:5">
      <c r="A27" s="402" t="s">
        <v>780</v>
      </c>
      <c r="B27" s="403" t="s">
        <v>681</v>
      </c>
      <c r="C27" s="405" t="s">
        <v>805</v>
      </c>
      <c r="D27" s="511">
        <f t="shared" si="0"/>
        <v>44317</v>
      </c>
      <c r="E27" s="404">
        <v>9302</v>
      </c>
    </row>
    <row r="28" spans="1:5">
      <c r="A28" s="402" t="s">
        <v>780</v>
      </c>
      <c r="B28" s="403" t="s">
        <v>682</v>
      </c>
      <c r="C28" s="405" t="s">
        <v>806</v>
      </c>
      <c r="D28" s="511">
        <f t="shared" si="0"/>
        <v>44317</v>
      </c>
      <c r="E28" s="404">
        <v>2802</v>
      </c>
    </row>
    <row r="29" spans="1:5">
      <c r="A29" s="402" t="s">
        <v>780</v>
      </c>
      <c r="B29" s="403" t="s">
        <v>683</v>
      </c>
      <c r="C29" s="405" t="s">
        <v>807</v>
      </c>
      <c r="D29" s="511">
        <f t="shared" si="0"/>
        <v>44317</v>
      </c>
      <c r="E29" s="404">
        <v>4012</v>
      </c>
    </row>
    <row r="30" spans="1:5">
      <c r="A30" s="402" t="s">
        <v>780</v>
      </c>
      <c r="B30" s="403" t="s">
        <v>684</v>
      </c>
      <c r="C30" s="405" t="s">
        <v>808</v>
      </c>
      <c r="D30" s="511">
        <f t="shared" si="0"/>
        <v>44317</v>
      </c>
      <c r="E30" s="404">
        <v>1042</v>
      </c>
    </row>
    <row r="31" spans="1:5">
      <c r="A31" s="402" t="s">
        <v>780</v>
      </c>
      <c r="B31" s="403" t="s">
        <v>685</v>
      </c>
      <c r="C31" s="405" t="s">
        <v>809</v>
      </c>
      <c r="D31" s="511">
        <f t="shared" si="0"/>
        <v>44317</v>
      </c>
      <c r="E31" s="404">
        <v>6837</v>
      </c>
    </row>
    <row r="32" spans="1:5">
      <c r="A32" s="402" t="s">
        <v>780</v>
      </c>
      <c r="B32" s="403" t="s">
        <v>686</v>
      </c>
      <c r="C32" s="405" t="s">
        <v>810</v>
      </c>
      <c r="D32" s="511">
        <f t="shared" si="0"/>
        <v>44317</v>
      </c>
      <c r="E32" s="404">
        <v>9692</v>
      </c>
    </row>
    <row r="33" spans="1:5">
      <c r="A33" s="402" t="s">
        <v>780</v>
      </c>
      <c r="B33" s="403" t="s">
        <v>687</v>
      </c>
      <c r="C33" s="405" t="s">
        <v>811</v>
      </c>
      <c r="D33" s="511">
        <f t="shared" si="0"/>
        <v>44317</v>
      </c>
      <c r="E33" s="404">
        <v>6301</v>
      </c>
    </row>
    <row r="34" spans="1:5">
      <c r="A34" s="402" t="s">
        <v>780</v>
      </c>
      <c r="B34" s="403" t="s">
        <v>688</v>
      </c>
      <c r="C34" s="405" t="s">
        <v>812</v>
      </c>
      <c r="D34" s="511">
        <f t="shared" si="0"/>
        <v>44317</v>
      </c>
      <c r="E34" s="404">
        <v>8038</v>
      </c>
    </row>
    <row r="35" spans="1:5">
      <c r="A35" s="402" t="s">
        <v>780</v>
      </c>
      <c r="B35" s="403" t="s">
        <v>689</v>
      </c>
      <c r="C35" s="405" t="s">
        <v>813</v>
      </c>
      <c r="D35" s="511">
        <f t="shared" si="0"/>
        <v>44317</v>
      </c>
      <c r="E35" s="404">
        <v>7617</v>
      </c>
    </row>
    <row r="36" spans="1:5">
      <c r="A36" s="402" t="s">
        <v>780</v>
      </c>
      <c r="B36" s="490" t="s">
        <v>690</v>
      </c>
      <c r="C36" s="405" t="s">
        <v>814</v>
      </c>
      <c r="D36" s="511">
        <f t="shared" si="0"/>
        <v>44317</v>
      </c>
      <c r="E36" s="404">
        <v>1839</v>
      </c>
    </row>
    <row r="37" spans="1:5">
      <c r="A37" s="402" t="s">
        <v>780</v>
      </c>
      <c r="B37" s="490" t="s">
        <v>691</v>
      </c>
      <c r="C37" s="405" t="s">
        <v>815</v>
      </c>
      <c r="D37" s="511">
        <f t="shared" si="0"/>
        <v>44317</v>
      </c>
      <c r="E37" s="404">
        <v>4234</v>
      </c>
    </row>
    <row r="38" spans="1:5">
      <c r="A38" s="402" t="s">
        <v>780</v>
      </c>
      <c r="B38" s="490" t="s">
        <v>692</v>
      </c>
      <c r="C38" s="405" t="s">
        <v>816</v>
      </c>
      <c r="D38" s="511">
        <f t="shared" si="0"/>
        <v>44317</v>
      </c>
      <c r="E38" s="404">
        <v>1276</v>
      </c>
    </row>
    <row r="39" spans="1:5">
      <c r="A39" s="402" t="s">
        <v>780</v>
      </c>
      <c r="B39" s="403" t="s">
        <v>693</v>
      </c>
      <c r="C39" s="405" t="s">
        <v>817</v>
      </c>
      <c r="D39" s="511">
        <f t="shared" si="0"/>
        <v>44317</v>
      </c>
      <c r="E39" s="404">
        <v>506</v>
      </c>
    </row>
    <row r="40" spans="1:5">
      <c r="A40" s="402" t="s">
        <v>780</v>
      </c>
      <c r="B40" s="490" t="s">
        <v>694</v>
      </c>
      <c r="C40" s="405" t="s">
        <v>818</v>
      </c>
      <c r="D40" s="511">
        <f t="shared" si="0"/>
        <v>44317</v>
      </c>
      <c r="E40" s="404">
        <v>7475</v>
      </c>
    </row>
    <row r="41" spans="1:5">
      <c r="A41" s="402" t="s">
        <v>780</v>
      </c>
      <c r="B41" s="490" t="s">
        <v>695</v>
      </c>
      <c r="C41" s="405" t="s">
        <v>819</v>
      </c>
      <c r="D41" s="511">
        <f t="shared" si="0"/>
        <v>44317</v>
      </c>
      <c r="E41" s="404">
        <v>3472</v>
      </c>
    </row>
    <row r="42" spans="1:5">
      <c r="A42" s="402" t="s">
        <v>780</v>
      </c>
      <c r="B42" s="490" t="s">
        <v>696</v>
      </c>
      <c r="C42" s="405" t="s">
        <v>820</v>
      </c>
      <c r="D42" s="511">
        <f t="shared" si="0"/>
        <v>44317</v>
      </c>
      <c r="E42" s="404">
        <v>2540</v>
      </c>
    </row>
    <row r="43" spans="1:5">
      <c r="A43" s="402" t="s">
        <v>780</v>
      </c>
      <c r="B43" s="403" t="s">
        <v>697</v>
      </c>
      <c r="C43" s="405" t="s">
        <v>821</v>
      </c>
      <c r="D43" s="511">
        <f t="shared" si="0"/>
        <v>44317</v>
      </c>
      <c r="E43" s="404">
        <v>2498</v>
      </c>
    </row>
    <row r="44" spans="1:5">
      <c r="A44" s="402" t="s">
        <v>780</v>
      </c>
      <c r="B44" s="403" t="s">
        <v>698</v>
      </c>
      <c r="C44" s="405" t="s">
        <v>822</v>
      </c>
      <c r="D44" s="511">
        <f t="shared" si="0"/>
        <v>44317</v>
      </c>
      <c r="E44" s="404">
        <v>5227</v>
      </c>
    </row>
    <row r="45" spans="1:5">
      <c r="A45" s="402" t="s">
        <v>780</v>
      </c>
      <c r="B45" s="403" t="s">
        <v>699</v>
      </c>
      <c r="C45" s="405" t="s">
        <v>823</v>
      </c>
      <c r="D45" s="511">
        <f t="shared" si="0"/>
        <v>44317</v>
      </c>
      <c r="E45" s="404">
        <v>1424</v>
      </c>
    </row>
    <row r="46" spans="1:5">
      <c r="A46" s="402" t="s">
        <v>780</v>
      </c>
      <c r="B46" s="403" t="s">
        <v>700</v>
      </c>
      <c r="C46" s="405" t="s">
        <v>824</v>
      </c>
      <c r="D46" s="511">
        <f t="shared" si="0"/>
        <v>44317</v>
      </c>
      <c r="E46" s="404">
        <v>9789</v>
      </c>
    </row>
    <row r="47" spans="1:5">
      <c r="A47" s="402" t="s">
        <v>780</v>
      </c>
      <c r="B47" s="403" t="s">
        <v>701</v>
      </c>
      <c r="C47" s="405" t="s">
        <v>825</v>
      </c>
      <c r="D47" s="511">
        <f t="shared" si="0"/>
        <v>44317</v>
      </c>
      <c r="E47" s="404">
        <v>6123</v>
      </c>
    </row>
    <row r="48" spans="1:5">
      <c r="A48" s="402" t="s">
        <v>780</v>
      </c>
      <c r="B48" s="403" t="s">
        <v>702</v>
      </c>
      <c r="C48" s="405" t="s">
        <v>826</v>
      </c>
      <c r="D48" s="511">
        <f t="shared" si="0"/>
        <v>44317</v>
      </c>
      <c r="E48" s="404">
        <v>1943</v>
      </c>
    </row>
    <row r="49" spans="1:5">
      <c r="A49" s="402" t="s">
        <v>780</v>
      </c>
      <c r="B49" s="403" t="s">
        <v>703</v>
      </c>
      <c r="C49" s="405" t="s">
        <v>827</v>
      </c>
      <c r="D49" s="511">
        <f t="shared" si="0"/>
        <v>44317</v>
      </c>
      <c r="E49" s="404">
        <v>5327</v>
      </c>
    </row>
    <row r="50" spans="1:5">
      <c r="A50" s="402" t="s">
        <v>780</v>
      </c>
      <c r="B50" s="403" t="s">
        <v>704</v>
      </c>
      <c r="C50" s="405" t="s">
        <v>828</v>
      </c>
      <c r="D50" s="511">
        <f t="shared" si="0"/>
        <v>44317</v>
      </c>
      <c r="E50" s="404">
        <v>3621</v>
      </c>
    </row>
    <row r="51" spans="1:5">
      <c r="A51" s="402" t="s">
        <v>780</v>
      </c>
      <c r="B51" s="490" t="s">
        <v>705</v>
      </c>
      <c r="C51" s="405" t="s">
        <v>829</v>
      </c>
      <c r="D51" s="511">
        <f t="shared" si="0"/>
        <v>44317</v>
      </c>
      <c r="E51" s="404">
        <v>7531</v>
      </c>
    </row>
    <row r="52" spans="1:5">
      <c r="A52" s="402" t="s">
        <v>780</v>
      </c>
      <c r="B52" s="490" t="s">
        <v>706</v>
      </c>
      <c r="C52" s="405" t="s">
        <v>830</v>
      </c>
      <c r="D52" s="511">
        <f t="shared" si="0"/>
        <v>44317</v>
      </c>
      <c r="E52" s="404">
        <v>8989</v>
      </c>
    </row>
    <row r="53" spans="1:5">
      <c r="A53" s="402" t="s">
        <v>780</v>
      </c>
      <c r="B53" s="490" t="s">
        <v>707</v>
      </c>
      <c r="C53" s="405" t="s">
        <v>831</v>
      </c>
      <c r="D53" s="511">
        <f t="shared" si="0"/>
        <v>44317</v>
      </c>
      <c r="E53" s="404">
        <v>6298</v>
      </c>
    </row>
    <row r="54" spans="1:5">
      <c r="A54" s="402" t="s">
        <v>780</v>
      </c>
      <c r="B54" s="403" t="s">
        <v>708</v>
      </c>
      <c r="C54" s="405" t="s">
        <v>832</v>
      </c>
      <c r="D54" s="511">
        <f t="shared" si="0"/>
        <v>44317</v>
      </c>
      <c r="E54" s="404">
        <v>8542</v>
      </c>
    </row>
    <row r="55" spans="1:5">
      <c r="A55" s="402" t="s">
        <v>780</v>
      </c>
      <c r="B55" s="403" t="s">
        <v>709</v>
      </c>
      <c r="C55" s="405" t="s">
        <v>833</v>
      </c>
      <c r="D55" s="511">
        <f t="shared" si="0"/>
        <v>44317</v>
      </c>
      <c r="E55" s="404">
        <v>935</v>
      </c>
    </row>
    <row r="56" spans="1:5">
      <c r="A56" s="402" t="s">
        <v>780</v>
      </c>
      <c r="B56" s="403" t="s">
        <v>710</v>
      </c>
      <c r="C56" s="405" t="s">
        <v>834</v>
      </c>
      <c r="D56" s="511">
        <f t="shared" si="0"/>
        <v>44317</v>
      </c>
      <c r="E56" s="404">
        <v>7608</v>
      </c>
    </row>
    <row r="57" spans="1:5">
      <c r="A57" s="402" t="s">
        <v>780</v>
      </c>
      <c r="B57" s="403" t="s">
        <v>711</v>
      </c>
      <c r="C57" s="405" t="s">
        <v>835</v>
      </c>
      <c r="D57" s="511">
        <f t="shared" si="0"/>
        <v>44317</v>
      </c>
      <c r="E57" s="404">
        <v>3786</v>
      </c>
    </row>
    <row r="58" spans="1:5">
      <c r="A58" s="402" t="s">
        <v>780</v>
      </c>
      <c r="B58" s="403" t="s">
        <v>712</v>
      </c>
      <c r="C58" s="405" t="s">
        <v>836</v>
      </c>
      <c r="D58" s="511">
        <f t="shared" si="0"/>
        <v>44317</v>
      </c>
      <c r="E58" s="404">
        <v>1152</v>
      </c>
    </row>
    <row r="59" spans="1:5">
      <c r="A59" s="402" t="s">
        <v>780</v>
      </c>
      <c r="B59" s="403" t="s">
        <v>713</v>
      </c>
      <c r="C59" s="405" t="s">
        <v>837</v>
      </c>
      <c r="D59" s="511">
        <f t="shared" si="0"/>
        <v>44317</v>
      </c>
      <c r="E59" s="404">
        <v>3163</v>
      </c>
    </row>
    <row r="60" spans="1:5">
      <c r="A60" s="402" t="s">
        <v>780</v>
      </c>
      <c r="B60" s="403" t="s">
        <v>714</v>
      </c>
      <c r="C60" s="405" t="s">
        <v>838</v>
      </c>
      <c r="D60" s="511">
        <f t="shared" si="0"/>
        <v>44317</v>
      </c>
      <c r="E60" s="404">
        <v>318</v>
      </c>
    </row>
    <row r="61" spans="1:5">
      <c r="A61" s="402" t="s">
        <v>780</v>
      </c>
      <c r="B61" s="403" t="s">
        <v>715</v>
      </c>
      <c r="C61" s="405" t="s">
        <v>839</v>
      </c>
      <c r="D61" s="511">
        <f t="shared" si="0"/>
        <v>44317</v>
      </c>
      <c r="E61" s="404">
        <v>7814</v>
      </c>
    </row>
    <row r="62" spans="1:5">
      <c r="A62" s="402" t="s">
        <v>780</v>
      </c>
      <c r="B62" s="403" t="s">
        <v>716</v>
      </c>
      <c r="C62" s="405" t="s">
        <v>840</v>
      </c>
      <c r="D62" s="511">
        <f t="shared" si="0"/>
        <v>44317</v>
      </c>
      <c r="E62" s="404">
        <v>7322</v>
      </c>
    </row>
    <row r="63" spans="1:5">
      <c r="A63" s="402" t="s">
        <v>780</v>
      </c>
      <c r="B63" s="403" t="s">
        <v>717</v>
      </c>
      <c r="C63" s="405" t="s">
        <v>841</v>
      </c>
      <c r="D63" s="511">
        <f t="shared" si="0"/>
        <v>44317</v>
      </c>
      <c r="E63" s="404">
        <v>557</v>
      </c>
    </row>
    <row r="64" spans="1:5">
      <c r="A64" s="402" t="s">
        <v>780</v>
      </c>
      <c r="B64" s="403" t="s">
        <v>718</v>
      </c>
      <c r="C64" s="405" t="s">
        <v>842</v>
      </c>
      <c r="D64" s="511">
        <f t="shared" si="0"/>
        <v>44317</v>
      </c>
      <c r="E64" s="404">
        <v>1721</v>
      </c>
    </row>
    <row r="65" spans="1:5">
      <c r="A65" s="402" t="s">
        <v>780</v>
      </c>
      <c r="B65" s="403" t="s">
        <v>719</v>
      </c>
      <c r="C65" s="405" t="s">
        <v>843</v>
      </c>
      <c r="D65" s="511">
        <f t="shared" si="0"/>
        <v>44317</v>
      </c>
      <c r="E65" s="404">
        <v>7967</v>
      </c>
    </row>
    <row r="66" spans="1:5">
      <c r="A66" s="402" t="s">
        <v>780</v>
      </c>
      <c r="B66" s="403" t="s">
        <v>720</v>
      </c>
      <c r="C66" s="405" t="s">
        <v>844</v>
      </c>
      <c r="D66" s="511">
        <f t="shared" si="0"/>
        <v>44317</v>
      </c>
      <c r="E66" s="404">
        <v>4112</v>
      </c>
    </row>
    <row r="67" spans="1:5">
      <c r="A67" s="402" t="s">
        <v>780</v>
      </c>
      <c r="B67" s="403" t="s">
        <v>721</v>
      </c>
      <c r="C67" s="405" t="s">
        <v>845</v>
      </c>
      <c r="D67" s="511">
        <f t="shared" si="0"/>
        <v>44317</v>
      </c>
      <c r="E67" s="404">
        <v>4168</v>
      </c>
    </row>
    <row r="68" spans="1:5">
      <c r="A68" s="402" t="s">
        <v>780</v>
      </c>
      <c r="B68" s="403" t="s">
        <v>722</v>
      </c>
      <c r="C68" s="405" t="s">
        <v>846</v>
      </c>
      <c r="D68" s="511">
        <f t="shared" si="0"/>
        <v>44317</v>
      </c>
      <c r="E68" s="404">
        <v>9314</v>
      </c>
    </row>
    <row r="69" spans="1:5">
      <c r="A69" s="402" t="s">
        <v>780</v>
      </c>
      <c r="B69" s="403" t="s">
        <v>723</v>
      </c>
      <c r="C69" s="405" t="s">
        <v>847</v>
      </c>
      <c r="D69" s="511">
        <f t="shared" ref="D69:D123" si="1">$C$1</f>
        <v>44317</v>
      </c>
      <c r="E69" s="404">
        <v>1116</v>
      </c>
    </row>
    <row r="70" spans="1:5">
      <c r="A70" s="402" t="s">
        <v>780</v>
      </c>
      <c r="B70" s="403" t="s">
        <v>724</v>
      </c>
      <c r="C70" s="405" t="s">
        <v>848</v>
      </c>
      <c r="D70" s="511">
        <f t="shared" si="1"/>
        <v>44317</v>
      </c>
      <c r="E70" s="404">
        <v>5085</v>
      </c>
    </row>
    <row r="71" spans="1:5">
      <c r="A71" s="402" t="s">
        <v>780</v>
      </c>
      <c r="B71" s="403" t="s">
        <v>725</v>
      </c>
      <c r="C71" s="405" t="s">
        <v>849</v>
      </c>
      <c r="D71" s="511">
        <f t="shared" si="1"/>
        <v>44317</v>
      </c>
      <c r="E71" s="404">
        <v>5997</v>
      </c>
    </row>
    <row r="72" spans="1:5">
      <c r="A72" s="402" t="s">
        <v>780</v>
      </c>
      <c r="B72" s="403" t="s">
        <v>726</v>
      </c>
      <c r="C72" s="405" t="s">
        <v>850</v>
      </c>
      <c r="D72" s="511">
        <f t="shared" si="1"/>
        <v>44317</v>
      </c>
      <c r="E72" s="404">
        <v>9628</v>
      </c>
    </row>
    <row r="73" spans="1:5">
      <c r="A73" s="402" t="s">
        <v>780</v>
      </c>
      <c r="B73" s="403" t="s">
        <v>727</v>
      </c>
      <c r="C73" s="405" t="s">
        <v>851</v>
      </c>
      <c r="D73" s="511">
        <f t="shared" si="1"/>
        <v>44317</v>
      </c>
      <c r="E73" s="404">
        <v>9267</v>
      </c>
    </row>
    <row r="74" spans="1:5">
      <c r="A74" s="402" t="s">
        <v>780</v>
      </c>
      <c r="B74" s="403" t="s">
        <v>728</v>
      </c>
      <c r="C74" s="405" t="s">
        <v>852</v>
      </c>
      <c r="D74" s="511">
        <f t="shared" si="1"/>
        <v>44317</v>
      </c>
      <c r="E74" s="404">
        <v>5339</v>
      </c>
    </row>
    <row r="75" spans="1:5">
      <c r="A75" s="402" t="s">
        <v>780</v>
      </c>
      <c r="B75" s="490" t="s">
        <v>729</v>
      </c>
      <c r="C75" s="405" t="s">
        <v>853</v>
      </c>
      <c r="D75" s="511">
        <f t="shared" si="1"/>
        <v>44317</v>
      </c>
      <c r="E75" s="404">
        <v>6353</v>
      </c>
    </row>
    <row r="76" spans="1:5">
      <c r="A76" s="402" t="s">
        <v>780</v>
      </c>
      <c r="B76" s="490" t="s">
        <v>730</v>
      </c>
      <c r="C76" s="405" t="s">
        <v>854</v>
      </c>
      <c r="D76" s="511">
        <f t="shared" si="1"/>
        <v>44317</v>
      </c>
      <c r="E76" s="404">
        <v>2801</v>
      </c>
    </row>
    <row r="77" spans="1:5">
      <c r="A77" s="402" t="s">
        <v>780</v>
      </c>
      <c r="B77" s="490" t="s">
        <v>731</v>
      </c>
      <c r="C77" s="405" t="s">
        <v>855</v>
      </c>
      <c r="D77" s="511">
        <f t="shared" si="1"/>
        <v>44317</v>
      </c>
      <c r="E77" s="404">
        <v>34</v>
      </c>
    </row>
    <row r="78" spans="1:5">
      <c r="A78" s="402" t="s">
        <v>780</v>
      </c>
      <c r="B78" s="403" t="s">
        <v>732</v>
      </c>
      <c r="C78" s="405" t="s">
        <v>856</v>
      </c>
      <c r="D78" s="511">
        <f t="shared" si="1"/>
        <v>44317</v>
      </c>
      <c r="E78" s="404">
        <v>4292</v>
      </c>
    </row>
    <row r="79" spans="1:5">
      <c r="A79" s="402" t="s">
        <v>780</v>
      </c>
      <c r="B79" s="403" t="s">
        <v>733</v>
      </c>
      <c r="C79" s="405" t="s">
        <v>857</v>
      </c>
      <c r="D79" s="511">
        <f t="shared" si="1"/>
        <v>44317</v>
      </c>
      <c r="E79" s="404">
        <v>8675</v>
      </c>
    </row>
    <row r="80" spans="1:5">
      <c r="A80" s="402" t="s">
        <v>780</v>
      </c>
      <c r="B80" s="403" t="s">
        <v>734</v>
      </c>
      <c r="C80" s="405" t="s">
        <v>858</v>
      </c>
      <c r="D80" s="511">
        <f t="shared" si="1"/>
        <v>44317</v>
      </c>
      <c r="E80" s="404">
        <v>1408</v>
      </c>
    </row>
    <row r="81" spans="1:5">
      <c r="A81" s="402" t="s">
        <v>780</v>
      </c>
      <c r="B81" s="403" t="s">
        <v>735</v>
      </c>
      <c r="C81" s="405" t="s">
        <v>859</v>
      </c>
      <c r="D81" s="511">
        <f t="shared" si="1"/>
        <v>44317</v>
      </c>
      <c r="E81" s="404">
        <v>6310</v>
      </c>
    </row>
    <row r="82" spans="1:5">
      <c r="A82" s="402" t="s">
        <v>780</v>
      </c>
      <c r="B82" s="403" t="s">
        <v>736</v>
      </c>
      <c r="C82" s="405" t="s">
        <v>860</v>
      </c>
      <c r="D82" s="511">
        <f t="shared" si="1"/>
        <v>44317</v>
      </c>
      <c r="E82" s="404">
        <v>3873</v>
      </c>
    </row>
    <row r="83" spans="1:5">
      <c r="A83" s="402" t="s">
        <v>780</v>
      </c>
      <c r="B83" s="403" t="s">
        <v>737</v>
      </c>
      <c r="C83" s="405" t="s">
        <v>861</v>
      </c>
      <c r="D83" s="511">
        <f t="shared" si="1"/>
        <v>44317</v>
      </c>
      <c r="E83" s="404">
        <v>8810</v>
      </c>
    </row>
    <row r="84" spans="1:5">
      <c r="A84" s="402" t="s">
        <v>780</v>
      </c>
      <c r="B84" s="490" t="s">
        <v>738</v>
      </c>
      <c r="C84" s="405" t="s">
        <v>862</v>
      </c>
      <c r="D84" s="511">
        <f t="shared" si="1"/>
        <v>44317</v>
      </c>
      <c r="E84" s="404">
        <v>8422</v>
      </c>
    </row>
    <row r="85" spans="1:5">
      <c r="A85" s="402" t="s">
        <v>780</v>
      </c>
      <c r="B85" s="403" t="s">
        <v>739</v>
      </c>
      <c r="C85" s="405" t="s">
        <v>863</v>
      </c>
      <c r="D85" s="511">
        <f t="shared" si="1"/>
        <v>44317</v>
      </c>
      <c r="E85" s="404">
        <v>2862</v>
      </c>
    </row>
    <row r="86" spans="1:5">
      <c r="A86" s="402" t="s">
        <v>780</v>
      </c>
      <c r="B86" s="403" t="s">
        <v>740</v>
      </c>
      <c r="C86" s="405" t="s">
        <v>864</v>
      </c>
      <c r="D86" s="511">
        <f t="shared" si="1"/>
        <v>44317</v>
      </c>
      <c r="E86" s="404">
        <v>629</v>
      </c>
    </row>
    <row r="87" spans="1:5">
      <c r="A87" s="402" t="s">
        <v>780</v>
      </c>
      <c r="B87" s="403" t="s">
        <v>741</v>
      </c>
      <c r="C87" s="405" t="s">
        <v>865</v>
      </c>
      <c r="D87" s="511">
        <f t="shared" si="1"/>
        <v>44317</v>
      </c>
      <c r="E87" s="404">
        <v>3647</v>
      </c>
    </row>
    <row r="88" spans="1:5">
      <c r="A88" s="402" t="s">
        <v>780</v>
      </c>
      <c r="B88" s="403" t="s">
        <v>742</v>
      </c>
      <c r="C88" s="405" t="s">
        <v>866</v>
      </c>
      <c r="D88" s="511">
        <f t="shared" si="1"/>
        <v>44317</v>
      </c>
      <c r="E88" s="404">
        <v>546</v>
      </c>
    </row>
    <row r="89" spans="1:5">
      <c r="A89" s="402" t="s">
        <v>781</v>
      </c>
      <c r="B89" s="403" t="s">
        <v>743</v>
      </c>
      <c r="C89" s="405" t="s">
        <v>867</v>
      </c>
      <c r="D89" s="511">
        <f t="shared" si="1"/>
        <v>44317</v>
      </c>
      <c r="E89" s="404">
        <v>981</v>
      </c>
    </row>
    <row r="90" spans="1:5">
      <c r="A90" s="402" t="s">
        <v>781</v>
      </c>
      <c r="B90" s="403" t="s">
        <v>744</v>
      </c>
      <c r="C90" s="405" t="s">
        <v>868</v>
      </c>
      <c r="D90" s="511">
        <f t="shared" si="1"/>
        <v>44317</v>
      </c>
      <c r="E90" s="404">
        <v>6353</v>
      </c>
    </row>
    <row r="91" spans="1:5">
      <c r="A91" s="402" t="s">
        <v>781</v>
      </c>
      <c r="B91" s="512" t="s">
        <v>745</v>
      </c>
      <c r="C91" s="405" t="s">
        <v>869</v>
      </c>
      <c r="D91" s="511">
        <f t="shared" si="1"/>
        <v>44317</v>
      </c>
      <c r="E91" s="404">
        <v>4468</v>
      </c>
    </row>
    <row r="92" spans="1:5">
      <c r="A92" s="402" t="s">
        <v>781</v>
      </c>
      <c r="B92" s="490" t="s">
        <v>746</v>
      </c>
      <c r="C92" s="405" t="s">
        <v>870</v>
      </c>
      <c r="D92" s="511">
        <f t="shared" si="1"/>
        <v>44317</v>
      </c>
      <c r="E92" s="404">
        <v>6520</v>
      </c>
    </row>
    <row r="93" spans="1:5">
      <c r="A93" s="402" t="s">
        <v>781</v>
      </c>
      <c r="B93" s="490" t="s">
        <v>747</v>
      </c>
      <c r="C93" s="405" t="s">
        <v>871</v>
      </c>
      <c r="D93" s="511">
        <f t="shared" si="1"/>
        <v>44317</v>
      </c>
      <c r="E93" s="404">
        <v>1771</v>
      </c>
    </row>
    <row r="94" spans="1:5">
      <c r="A94" s="402" t="s">
        <v>781</v>
      </c>
      <c r="B94" s="490" t="s">
        <v>748</v>
      </c>
      <c r="C94" s="405" t="s">
        <v>872</v>
      </c>
      <c r="D94" s="511">
        <f t="shared" si="1"/>
        <v>44317</v>
      </c>
      <c r="E94" s="404">
        <v>1838</v>
      </c>
    </row>
    <row r="95" spans="1:5">
      <c r="A95" s="402" t="s">
        <v>781</v>
      </c>
      <c r="B95" s="403" t="s">
        <v>749</v>
      </c>
      <c r="C95" s="405" t="s">
        <v>873</v>
      </c>
      <c r="D95" s="511">
        <f t="shared" si="1"/>
        <v>44317</v>
      </c>
      <c r="E95" s="404">
        <v>573</v>
      </c>
    </row>
    <row r="96" spans="1:5">
      <c r="A96" s="402" t="s">
        <v>781</v>
      </c>
      <c r="B96" s="403" t="s">
        <v>750</v>
      </c>
      <c r="C96" s="405" t="s">
        <v>874</v>
      </c>
      <c r="D96" s="511">
        <f t="shared" si="1"/>
        <v>44317</v>
      </c>
      <c r="E96" s="404">
        <v>7032</v>
      </c>
    </row>
    <row r="97" spans="1:5">
      <c r="A97" s="402" t="s">
        <v>781</v>
      </c>
      <c r="B97" s="403" t="s">
        <v>751</v>
      </c>
      <c r="C97" s="405" t="s">
        <v>875</v>
      </c>
      <c r="D97" s="511">
        <f t="shared" si="1"/>
        <v>44317</v>
      </c>
      <c r="E97" s="404">
        <v>2435</v>
      </c>
    </row>
    <row r="98" spans="1:5">
      <c r="A98" s="402" t="s">
        <v>781</v>
      </c>
      <c r="B98" s="403" t="s">
        <v>752</v>
      </c>
      <c r="C98" s="405" t="s">
        <v>876</v>
      </c>
      <c r="D98" s="511">
        <f t="shared" si="1"/>
        <v>44317</v>
      </c>
      <c r="E98" s="404">
        <v>2976</v>
      </c>
    </row>
    <row r="99" spans="1:5">
      <c r="A99" s="402" t="s">
        <v>781</v>
      </c>
      <c r="B99" s="403" t="s">
        <v>753</v>
      </c>
      <c r="C99" s="405" t="s">
        <v>877</v>
      </c>
      <c r="D99" s="511">
        <f t="shared" si="1"/>
        <v>44317</v>
      </c>
      <c r="E99" s="404">
        <v>5332</v>
      </c>
    </row>
    <row r="100" spans="1:5">
      <c r="A100" s="402" t="s">
        <v>781</v>
      </c>
      <c r="B100" s="403" t="s">
        <v>754</v>
      </c>
      <c r="C100" s="405" t="s">
        <v>878</v>
      </c>
      <c r="D100" s="511">
        <f t="shared" si="1"/>
        <v>44317</v>
      </c>
      <c r="E100" s="404">
        <v>9121</v>
      </c>
    </row>
    <row r="101" spans="1:5">
      <c r="A101" s="402" t="s">
        <v>781</v>
      </c>
      <c r="B101" s="490" t="s">
        <v>755</v>
      </c>
      <c r="C101" s="405" t="s">
        <v>879</v>
      </c>
      <c r="D101" s="511">
        <f t="shared" si="1"/>
        <v>44317</v>
      </c>
      <c r="E101" s="404">
        <v>1456</v>
      </c>
    </row>
    <row r="102" spans="1:5">
      <c r="A102" s="402" t="s">
        <v>781</v>
      </c>
      <c r="B102" s="403" t="s">
        <v>756</v>
      </c>
      <c r="C102" s="405" t="s">
        <v>880</v>
      </c>
      <c r="D102" s="511">
        <f t="shared" si="1"/>
        <v>44317</v>
      </c>
      <c r="E102" s="404">
        <v>7437</v>
      </c>
    </row>
    <row r="103" spans="1:5">
      <c r="A103" s="402" t="s">
        <v>781</v>
      </c>
      <c r="B103" s="403" t="s">
        <v>757</v>
      </c>
      <c r="C103" s="405" t="s">
        <v>881</v>
      </c>
      <c r="D103" s="511">
        <f t="shared" si="1"/>
        <v>44317</v>
      </c>
      <c r="E103" s="404">
        <v>7921</v>
      </c>
    </row>
    <row r="104" spans="1:5">
      <c r="A104" s="402" t="s">
        <v>781</v>
      </c>
      <c r="B104" s="403" t="s">
        <v>758</v>
      </c>
      <c r="C104" s="405" t="s">
        <v>882</v>
      </c>
      <c r="D104" s="511">
        <f t="shared" si="1"/>
        <v>44317</v>
      </c>
      <c r="E104" s="404">
        <v>2961</v>
      </c>
    </row>
    <row r="105" spans="1:5">
      <c r="A105" s="402" t="s">
        <v>781</v>
      </c>
      <c r="B105" s="490" t="s">
        <v>759</v>
      </c>
      <c r="C105" s="405" t="s">
        <v>883</v>
      </c>
      <c r="D105" s="511">
        <f t="shared" si="1"/>
        <v>44317</v>
      </c>
      <c r="E105" s="404">
        <v>7669</v>
      </c>
    </row>
    <row r="106" spans="1:5">
      <c r="A106" s="402" t="s">
        <v>781</v>
      </c>
      <c r="B106" s="403" t="s">
        <v>760</v>
      </c>
      <c r="C106" s="405" t="s">
        <v>884</v>
      </c>
      <c r="D106" s="511">
        <f t="shared" si="1"/>
        <v>44317</v>
      </c>
      <c r="E106" s="404">
        <v>5408</v>
      </c>
    </row>
    <row r="107" spans="1:5">
      <c r="A107" s="402" t="s">
        <v>781</v>
      </c>
      <c r="B107" s="403" t="s">
        <v>761</v>
      </c>
      <c r="C107" s="405" t="s">
        <v>885</v>
      </c>
      <c r="D107" s="511">
        <f t="shared" si="1"/>
        <v>44317</v>
      </c>
      <c r="E107" s="404">
        <v>7779</v>
      </c>
    </row>
    <row r="108" spans="1:5">
      <c r="A108" s="402" t="s">
        <v>781</v>
      </c>
      <c r="B108" s="403" t="s">
        <v>762</v>
      </c>
      <c r="C108" s="405" t="s">
        <v>886</v>
      </c>
      <c r="D108" s="511">
        <f t="shared" si="1"/>
        <v>44317</v>
      </c>
      <c r="E108" s="404">
        <v>6698</v>
      </c>
    </row>
    <row r="109" spans="1:5">
      <c r="A109" s="402" t="s">
        <v>781</v>
      </c>
      <c r="B109" s="490" t="s">
        <v>763</v>
      </c>
      <c r="C109" s="405" t="s">
        <v>887</v>
      </c>
      <c r="D109" s="511">
        <f t="shared" si="1"/>
        <v>44317</v>
      </c>
      <c r="E109" s="404">
        <v>5419</v>
      </c>
    </row>
    <row r="110" spans="1:5">
      <c r="A110" s="402" t="s">
        <v>781</v>
      </c>
      <c r="B110" s="403" t="s">
        <v>764</v>
      </c>
      <c r="C110" s="405" t="s">
        <v>888</v>
      </c>
      <c r="D110" s="511">
        <f t="shared" si="1"/>
        <v>44317</v>
      </c>
      <c r="E110" s="404">
        <v>8384</v>
      </c>
    </row>
    <row r="111" spans="1:5">
      <c r="A111" s="402" t="s">
        <v>781</v>
      </c>
      <c r="B111" s="403" t="s">
        <v>765</v>
      </c>
      <c r="C111" s="405" t="s">
        <v>889</v>
      </c>
      <c r="D111" s="511">
        <f t="shared" si="1"/>
        <v>44317</v>
      </c>
      <c r="E111" s="404">
        <v>6942</v>
      </c>
    </row>
    <row r="112" spans="1:5">
      <c r="A112" s="402" t="s">
        <v>781</v>
      </c>
      <c r="B112" s="403" t="s">
        <v>766</v>
      </c>
      <c r="C112" s="405" t="s">
        <v>890</v>
      </c>
      <c r="D112" s="511">
        <f t="shared" si="1"/>
        <v>44317</v>
      </c>
      <c r="E112" s="404">
        <v>2954</v>
      </c>
    </row>
    <row r="113" spans="1:5">
      <c r="A113" s="402" t="s">
        <v>781</v>
      </c>
      <c r="B113" s="403" t="s">
        <v>767</v>
      </c>
      <c r="C113" s="405" t="s">
        <v>891</v>
      </c>
      <c r="D113" s="511">
        <f t="shared" si="1"/>
        <v>44317</v>
      </c>
      <c r="E113" s="404">
        <v>9937</v>
      </c>
    </row>
    <row r="114" spans="1:5">
      <c r="A114" s="402" t="s">
        <v>781</v>
      </c>
      <c r="B114" s="403" t="s">
        <v>768</v>
      </c>
      <c r="C114" s="405" t="s">
        <v>892</v>
      </c>
      <c r="D114" s="511">
        <f t="shared" si="1"/>
        <v>44317</v>
      </c>
      <c r="E114" s="404">
        <v>6210</v>
      </c>
    </row>
    <row r="115" spans="1:5">
      <c r="A115" s="402" t="s">
        <v>781</v>
      </c>
      <c r="B115" s="403" t="s">
        <v>769</v>
      </c>
      <c r="C115" s="405" t="s">
        <v>893</v>
      </c>
      <c r="D115" s="511">
        <f t="shared" si="1"/>
        <v>44317</v>
      </c>
      <c r="E115" s="404">
        <v>3495</v>
      </c>
    </row>
    <row r="116" spans="1:5">
      <c r="A116" s="402" t="s">
        <v>781</v>
      </c>
      <c r="B116" s="403" t="s">
        <v>770</v>
      </c>
      <c r="C116" s="405" t="s">
        <v>894</v>
      </c>
      <c r="D116" s="511">
        <f t="shared" si="1"/>
        <v>44317</v>
      </c>
      <c r="E116" s="404">
        <v>4693</v>
      </c>
    </row>
    <row r="117" spans="1:5">
      <c r="A117" s="402" t="s">
        <v>781</v>
      </c>
      <c r="B117" s="403" t="s">
        <v>771</v>
      </c>
      <c r="C117" s="405" t="s">
        <v>895</v>
      </c>
      <c r="D117" s="511">
        <f t="shared" si="1"/>
        <v>44317</v>
      </c>
      <c r="E117" s="404">
        <v>8596</v>
      </c>
    </row>
    <row r="118" spans="1:5">
      <c r="A118" s="402" t="s">
        <v>781</v>
      </c>
      <c r="B118" s="403" t="s">
        <v>772</v>
      </c>
      <c r="C118" s="405" t="s">
        <v>896</v>
      </c>
      <c r="D118" s="511">
        <f t="shared" si="1"/>
        <v>44317</v>
      </c>
      <c r="E118" s="404">
        <v>3364</v>
      </c>
    </row>
    <row r="119" spans="1:5">
      <c r="A119" s="402" t="s">
        <v>781</v>
      </c>
      <c r="B119" s="403" t="s">
        <v>773</v>
      </c>
      <c r="C119" s="405" t="s">
        <v>897</v>
      </c>
      <c r="D119" s="511">
        <f t="shared" si="1"/>
        <v>44317</v>
      </c>
      <c r="E119" s="404">
        <v>2127</v>
      </c>
    </row>
    <row r="120" spans="1:5">
      <c r="A120" s="402" t="s">
        <v>781</v>
      </c>
      <c r="B120" s="403" t="s">
        <v>774</v>
      </c>
      <c r="C120" s="405" t="s">
        <v>898</v>
      </c>
      <c r="D120" s="511">
        <f t="shared" si="1"/>
        <v>44317</v>
      </c>
      <c r="E120" s="404">
        <v>3918</v>
      </c>
    </row>
    <row r="121" spans="1:5">
      <c r="A121" s="402" t="s">
        <v>781</v>
      </c>
      <c r="B121" s="403" t="s">
        <v>775</v>
      </c>
      <c r="C121" s="405" t="s">
        <v>899</v>
      </c>
      <c r="D121" s="511">
        <f t="shared" si="1"/>
        <v>44317</v>
      </c>
      <c r="E121" s="404">
        <v>3105</v>
      </c>
    </row>
    <row r="122" spans="1:5">
      <c r="A122" s="402" t="s">
        <v>781</v>
      </c>
      <c r="B122" s="403" t="s">
        <v>776</v>
      </c>
      <c r="C122" s="405" t="s">
        <v>900</v>
      </c>
      <c r="D122" s="511">
        <f t="shared" si="1"/>
        <v>44317</v>
      </c>
      <c r="E122" s="404">
        <v>9741</v>
      </c>
    </row>
    <row r="123" spans="1:5">
      <c r="A123" s="402" t="s">
        <v>781</v>
      </c>
      <c r="B123" s="403" t="s">
        <v>777</v>
      </c>
      <c r="C123" s="405" t="s">
        <v>901</v>
      </c>
      <c r="D123" s="511">
        <f t="shared" si="1"/>
        <v>44317</v>
      </c>
      <c r="E123" s="404">
        <v>862</v>
      </c>
    </row>
  </sheetData>
  <phoneticPr fontId="206" type="noConversion"/>
  <dataValidations count="1">
    <dataValidation type="whole" allowBlank="1" showInputMessage="1" showErrorMessage="1" sqref="E4:E123" xr:uid="{902743A7-DA0D-4AD3-B5DC-D79EF64D3C15}">
      <formula1>0</formula1>
      <formula2>999999999999999000000</formula2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432531-C267-4A8B-84CB-B9E42B9591EE}">
          <x14:formula1>
            <xm:f>Calender!$A$1:$A$127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1D4C1-3C94-4A28-BED5-A8AA14FCD088}">
  <dimension ref="A1:L361"/>
  <sheetViews>
    <sheetView workbookViewId="0">
      <selection activeCell="C14" sqref="C14"/>
    </sheetView>
  </sheetViews>
  <sheetFormatPr baseColWidth="10" defaultRowHeight="14.5"/>
  <cols>
    <col min="1" max="1" width="9.26953125" bestFit="1" customWidth="1"/>
    <col min="2" max="2" width="9.08984375" bestFit="1" customWidth="1"/>
    <col min="3" max="3" width="18.6328125" bestFit="1" customWidth="1"/>
    <col min="4" max="4" width="5.1796875" bestFit="1" customWidth="1"/>
    <col min="5" max="5" width="6.6328125" bestFit="1" customWidth="1"/>
    <col min="6" max="6" width="6.81640625" bestFit="1" customWidth="1"/>
    <col min="7" max="7" width="6.26953125" bestFit="1" customWidth="1"/>
    <col min="8" max="8" width="7.36328125" bestFit="1" customWidth="1"/>
    <col min="9" max="9" width="7.1796875" bestFit="1" customWidth="1"/>
    <col min="10" max="10" width="6.08984375" bestFit="1" customWidth="1"/>
    <col min="11" max="11" width="6.6328125" bestFit="1" customWidth="1"/>
    <col min="12" max="12" width="6.54296875" bestFit="1" customWidth="1"/>
  </cols>
  <sheetData>
    <row r="1" spans="1:12">
      <c r="A1" s="496" t="s">
        <v>906</v>
      </c>
      <c r="B1" s="497" t="s">
        <v>778</v>
      </c>
      <c r="C1" s="498" t="s">
        <v>907</v>
      </c>
      <c r="D1" s="499" t="s">
        <v>905</v>
      </c>
      <c r="E1" s="500">
        <v>44317</v>
      </c>
      <c r="F1" s="500">
        <v>44348</v>
      </c>
      <c r="G1" s="500">
        <v>44378</v>
      </c>
      <c r="H1" s="500">
        <v>44409</v>
      </c>
      <c r="I1" s="500">
        <v>44440</v>
      </c>
      <c r="J1" s="500">
        <v>44470</v>
      </c>
      <c r="K1" s="500">
        <v>44501</v>
      </c>
      <c r="L1" s="501">
        <v>44531</v>
      </c>
    </row>
    <row r="2" spans="1:12">
      <c r="A2" s="502" t="s">
        <v>779</v>
      </c>
      <c r="B2" s="491" t="s">
        <v>658</v>
      </c>
      <c r="C2" s="492" t="s">
        <v>782</v>
      </c>
      <c r="D2" s="510" t="s">
        <v>902</v>
      </c>
      <c r="E2" s="494"/>
      <c r="F2" s="494"/>
      <c r="G2" s="494"/>
      <c r="H2" s="494"/>
      <c r="I2" s="494"/>
      <c r="J2" s="494"/>
      <c r="K2" s="494"/>
      <c r="L2" s="503"/>
    </row>
    <row r="3" spans="1:12">
      <c r="A3" s="502" t="s">
        <v>779</v>
      </c>
      <c r="B3" s="491" t="s">
        <v>658</v>
      </c>
      <c r="C3" s="492" t="s">
        <v>782</v>
      </c>
      <c r="D3" s="493" t="s">
        <v>903</v>
      </c>
      <c r="E3" s="494"/>
      <c r="F3" s="494"/>
      <c r="G3" s="494"/>
      <c r="H3" s="494"/>
      <c r="I3" s="494"/>
      <c r="J3" s="494"/>
      <c r="K3" s="494"/>
      <c r="L3" s="503"/>
    </row>
    <row r="4" spans="1:12">
      <c r="A4" s="502" t="s">
        <v>779</v>
      </c>
      <c r="B4" s="491" t="s">
        <v>658</v>
      </c>
      <c r="C4" s="492" t="s">
        <v>782</v>
      </c>
      <c r="D4" s="493" t="s">
        <v>904</v>
      </c>
      <c r="E4" s="494"/>
      <c r="F4" s="494"/>
      <c r="G4" s="494"/>
      <c r="H4" s="494"/>
      <c r="I4" s="494"/>
      <c r="J4" s="494"/>
      <c r="K4" s="494"/>
      <c r="L4" s="503"/>
    </row>
    <row r="5" spans="1:12">
      <c r="A5" s="502" t="s">
        <v>779</v>
      </c>
      <c r="B5" s="491" t="s">
        <v>667</v>
      </c>
      <c r="C5" s="492" t="s">
        <v>791</v>
      </c>
      <c r="D5" s="510" t="s">
        <v>902</v>
      </c>
      <c r="E5" s="494"/>
      <c r="F5" s="494"/>
      <c r="G5" s="494"/>
      <c r="H5" s="494"/>
      <c r="I5" s="494"/>
      <c r="J5" s="494"/>
      <c r="K5" s="494"/>
      <c r="L5" s="503"/>
    </row>
    <row r="6" spans="1:12">
      <c r="A6" s="502" t="s">
        <v>779</v>
      </c>
      <c r="B6" s="491" t="s">
        <v>667</v>
      </c>
      <c r="C6" s="492" t="s">
        <v>791</v>
      </c>
      <c r="D6" s="493" t="s">
        <v>903</v>
      </c>
      <c r="E6" s="494"/>
      <c r="F6" s="494"/>
      <c r="G6" s="494"/>
      <c r="H6" s="494"/>
      <c r="I6" s="494"/>
      <c r="J6" s="494"/>
      <c r="K6" s="494"/>
      <c r="L6" s="503"/>
    </row>
    <row r="7" spans="1:12">
      <c r="A7" s="502" t="s">
        <v>779</v>
      </c>
      <c r="B7" s="491" t="s">
        <v>667</v>
      </c>
      <c r="C7" s="492" t="s">
        <v>791</v>
      </c>
      <c r="D7" s="493" t="s">
        <v>904</v>
      </c>
      <c r="E7" s="494"/>
      <c r="F7" s="494"/>
      <c r="G7" s="494"/>
      <c r="H7" s="494"/>
      <c r="I7" s="494"/>
      <c r="J7" s="494"/>
      <c r="K7" s="494"/>
      <c r="L7" s="503"/>
    </row>
    <row r="8" spans="1:12">
      <c r="A8" s="502" t="s">
        <v>781</v>
      </c>
      <c r="B8" s="491" t="s">
        <v>757</v>
      </c>
      <c r="C8" s="492" t="s">
        <v>881</v>
      </c>
      <c r="D8" s="510" t="s">
        <v>902</v>
      </c>
      <c r="E8" s="494"/>
      <c r="F8" s="494"/>
      <c r="G8" s="494"/>
      <c r="H8" s="494"/>
      <c r="I8" s="494"/>
      <c r="J8" s="494"/>
      <c r="K8" s="494"/>
      <c r="L8" s="503"/>
    </row>
    <row r="9" spans="1:12">
      <c r="A9" s="502" t="s">
        <v>781</v>
      </c>
      <c r="B9" s="491" t="s">
        <v>757</v>
      </c>
      <c r="C9" s="492" t="s">
        <v>881</v>
      </c>
      <c r="D9" s="493" t="s">
        <v>903</v>
      </c>
      <c r="E9" s="494"/>
      <c r="F9" s="494"/>
      <c r="G9" s="494"/>
      <c r="H9" s="494"/>
      <c r="I9" s="494"/>
      <c r="J9" s="494"/>
      <c r="K9" s="494"/>
      <c r="L9" s="503"/>
    </row>
    <row r="10" spans="1:12">
      <c r="A10" s="502" t="s">
        <v>781</v>
      </c>
      <c r="B10" s="491" t="s">
        <v>757</v>
      </c>
      <c r="C10" s="492" t="s">
        <v>881</v>
      </c>
      <c r="D10" s="493" t="s">
        <v>904</v>
      </c>
      <c r="E10" s="494"/>
      <c r="F10" s="494"/>
      <c r="G10" s="494"/>
      <c r="H10" s="494"/>
      <c r="I10" s="494"/>
      <c r="J10" s="494"/>
      <c r="K10" s="494"/>
      <c r="L10" s="503"/>
    </row>
    <row r="11" spans="1:12">
      <c r="A11" s="502" t="s">
        <v>781</v>
      </c>
      <c r="B11" s="491" t="s">
        <v>758</v>
      </c>
      <c r="C11" s="492" t="s">
        <v>882</v>
      </c>
      <c r="D11" s="510" t="s">
        <v>902</v>
      </c>
      <c r="E11" s="494"/>
      <c r="F11" s="494"/>
      <c r="G11" s="494"/>
      <c r="H11" s="494"/>
      <c r="I11" s="494"/>
      <c r="J11" s="494"/>
      <c r="K11" s="494"/>
      <c r="L11" s="503"/>
    </row>
    <row r="12" spans="1:12">
      <c r="A12" s="502" t="s">
        <v>781</v>
      </c>
      <c r="B12" s="491" t="s">
        <v>758</v>
      </c>
      <c r="C12" s="492" t="s">
        <v>882</v>
      </c>
      <c r="D12" s="493" t="s">
        <v>903</v>
      </c>
      <c r="E12" s="494"/>
      <c r="F12" s="494"/>
      <c r="G12" s="494"/>
      <c r="H12" s="494"/>
      <c r="I12" s="494"/>
      <c r="J12" s="494"/>
      <c r="K12" s="494"/>
      <c r="L12" s="503"/>
    </row>
    <row r="13" spans="1:12">
      <c r="A13" s="502" t="s">
        <v>781</v>
      </c>
      <c r="B13" s="491" t="s">
        <v>758</v>
      </c>
      <c r="C13" s="492" t="s">
        <v>882</v>
      </c>
      <c r="D13" s="493" t="s">
        <v>904</v>
      </c>
      <c r="E13" s="494"/>
      <c r="F13" s="494"/>
      <c r="G13" s="494"/>
      <c r="H13" s="494"/>
      <c r="I13" s="494"/>
      <c r="J13" s="494"/>
      <c r="K13" s="494"/>
      <c r="L13" s="503"/>
    </row>
    <row r="14" spans="1:12">
      <c r="A14" s="502" t="s">
        <v>781</v>
      </c>
      <c r="B14" s="495" t="s">
        <v>759</v>
      </c>
      <c r="C14" s="492" t="s">
        <v>883</v>
      </c>
      <c r="D14" s="510" t="s">
        <v>902</v>
      </c>
      <c r="E14" s="494"/>
      <c r="F14" s="494"/>
      <c r="G14" s="494"/>
      <c r="H14" s="494"/>
      <c r="I14" s="494"/>
      <c r="J14" s="494"/>
      <c r="K14" s="494"/>
      <c r="L14" s="503"/>
    </row>
    <row r="15" spans="1:12">
      <c r="A15" s="502" t="s">
        <v>781</v>
      </c>
      <c r="B15" s="495" t="s">
        <v>759</v>
      </c>
      <c r="C15" s="492" t="s">
        <v>883</v>
      </c>
      <c r="D15" s="493" t="s">
        <v>903</v>
      </c>
      <c r="E15" s="494"/>
      <c r="F15" s="494"/>
      <c r="G15" s="494"/>
      <c r="H15" s="494"/>
      <c r="I15" s="494"/>
      <c r="J15" s="494"/>
      <c r="K15" s="494"/>
      <c r="L15" s="503"/>
    </row>
    <row r="16" spans="1:12">
      <c r="A16" s="502" t="s">
        <v>781</v>
      </c>
      <c r="B16" s="495" t="s">
        <v>759</v>
      </c>
      <c r="C16" s="492" t="s">
        <v>883</v>
      </c>
      <c r="D16" s="493" t="s">
        <v>904</v>
      </c>
      <c r="E16" s="494"/>
      <c r="F16" s="494"/>
      <c r="G16" s="494"/>
      <c r="H16" s="494"/>
      <c r="I16" s="494"/>
      <c r="J16" s="494"/>
      <c r="K16" s="494"/>
      <c r="L16" s="503"/>
    </row>
    <row r="17" spans="1:12">
      <c r="A17" s="502" t="s">
        <v>781</v>
      </c>
      <c r="B17" s="491" t="s">
        <v>760</v>
      </c>
      <c r="C17" s="492" t="s">
        <v>884</v>
      </c>
      <c r="D17" s="510" t="s">
        <v>902</v>
      </c>
      <c r="E17" s="494"/>
      <c r="F17" s="494"/>
      <c r="G17" s="494"/>
      <c r="H17" s="494"/>
      <c r="I17" s="494"/>
      <c r="J17" s="494"/>
      <c r="K17" s="494"/>
      <c r="L17" s="503"/>
    </row>
    <row r="18" spans="1:12">
      <c r="A18" s="502" t="s">
        <v>781</v>
      </c>
      <c r="B18" s="491" t="s">
        <v>760</v>
      </c>
      <c r="C18" s="492" t="s">
        <v>884</v>
      </c>
      <c r="D18" s="493" t="s">
        <v>903</v>
      </c>
      <c r="E18" s="494"/>
      <c r="F18" s="494"/>
      <c r="G18" s="494"/>
      <c r="H18" s="494"/>
      <c r="I18" s="494"/>
      <c r="J18" s="494"/>
      <c r="K18" s="494"/>
      <c r="L18" s="503"/>
    </row>
    <row r="19" spans="1:12">
      <c r="A19" s="502" t="s">
        <v>781</v>
      </c>
      <c r="B19" s="491" t="s">
        <v>760</v>
      </c>
      <c r="C19" s="492" t="s">
        <v>884</v>
      </c>
      <c r="D19" s="493" t="s">
        <v>904</v>
      </c>
      <c r="E19" s="494"/>
      <c r="F19" s="494"/>
      <c r="G19" s="494"/>
      <c r="H19" s="494"/>
      <c r="I19" s="494"/>
      <c r="J19" s="494"/>
      <c r="K19" s="494"/>
      <c r="L19" s="503"/>
    </row>
    <row r="20" spans="1:12">
      <c r="A20" s="502" t="s">
        <v>781</v>
      </c>
      <c r="B20" s="491" t="s">
        <v>761</v>
      </c>
      <c r="C20" s="492" t="s">
        <v>885</v>
      </c>
      <c r="D20" s="510" t="s">
        <v>902</v>
      </c>
      <c r="E20" s="494"/>
      <c r="F20" s="494"/>
      <c r="G20" s="494"/>
      <c r="H20" s="494"/>
      <c r="I20" s="494"/>
      <c r="J20" s="494"/>
      <c r="K20" s="494"/>
      <c r="L20" s="503"/>
    </row>
    <row r="21" spans="1:12">
      <c r="A21" s="502" t="s">
        <v>781</v>
      </c>
      <c r="B21" s="491" t="s">
        <v>761</v>
      </c>
      <c r="C21" s="492" t="s">
        <v>885</v>
      </c>
      <c r="D21" s="493" t="s">
        <v>903</v>
      </c>
      <c r="E21" s="494"/>
      <c r="F21" s="494"/>
      <c r="G21" s="494"/>
      <c r="H21" s="494"/>
      <c r="I21" s="494"/>
      <c r="J21" s="494"/>
      <c r="K21" s="494"/>
      <c r="L21" s="503"/>
    </row>
    <row r="22" spans="1:12">
      <c r="A22" s="502" t="s">
        <v>781</v>
      </c>
      <c r="B22" s="491" t="s">
        <v>761</v>
      </c>
      <c r="C22" s="492" t="s">
        <v>885</v>
      </c>
      <c r="D22" s="493" t="s">
        <v>904</v>
      </c>
      <c r="E22" s="494"/>
      <c r="F22" s="494"/>
      <c r="G22" s="494"/>
      <c r="H22" s="494"/>
      <c r="I22" s="494"/>
      <c r="J22" s="494"/>
      <c r="K22" s="494"/>
      <c r="L22" s="503"/>
    </row>
    <row r="23" spans="1:12">
      <c r="A23" s="502" t="s">
        <v>781</v>
      </c>
      <c r="B23" s="491" t="s">
        <v>762</v>
      </c>
      <c r="C23" s="492" t="s">
        <v>886</v>
      </c>
      <c r="D23" s="510" t="s">
        <v>902</v>
      </c>
      <c r="E23" s="494"/>
      <c r="F23" s="494"/>
      <c r="G23" s="494"/>
      <c r="H23" s="494"/>
      <c r="I23" s="494"/>
      <c r="J23" s="494"/>
      <c r="K23" s="494"/>
      <c r="L23" s="503"/>
    </row>
    <row r="24" spans="1:12">
      <c r="A24" s="502" t="s">
        <v>781</v>
      </c>
      <c r="B24" s="491" t="s">
        <v>762</v>
      </c>
      <c r="C24" s="492" t="s">
        <v>886</v>
      </c>
      <c r="D24" s="493" t="s">
        <v>903</v>
      </c>
      <c r="E24" s="494"/>
      <c r="F24" s="494"/>
      <c r="G24" s="494"/>
      <c r="H24" s="494"/>
      <c r="I24" s="494"/>
      <c r="J24" s="494"/>
      <c r="K24" s="494"/>
      <c r="L24" s="503"/>
    </row>
    <row r="25" spans="1:12">
      <c r="A25" s="502" t="s">
        <v>781</v>
      </c>
      <c r="B25" s="491" t="s">
        <v>762</v>
      </c>
      <c r="C25" s="492" t="s">
        <v>886</v>
      </c>
      <c r="D25" s="493" t="s">
        <v>904</v>
      </c>
      <c r="E25" s="494"/>
      <c r="F25" s="494"/>
      <c r="G25" s="494"/>
      <c r="H25" s="494"/>
      <c r="I25" s="494"/>
      <c r="J25" s="494"/>
      <c r="K25" s="494"/>
      <c r="L25" s="503"/>
    </row>
    <row r="26" spans="1:12">
      <c r="A26" s="502" t="s">
        <v>781</v>
      </c>
      <c r="B26" s="495" t="s">
        <v>763</v>
      </c>
      <c r="C26" s="492" t="s">
        <v>887</v>
      </c>
      <c r="D26" s="510" t="s">
        <v>902</v>
      </c>
      <c r="E26" s="494"/>
      <c r="F26" s="494"/>
      <c r="G26" s="494"/>
      <c r="H26" s="494"/>
      <c r="I26" s="494"/>
      <c r="J26" s="494"/>
      <c r="K26" s="494"/>
      <c r="L26" s="503"/>
    </row>
    <row r="27" spans="1:12">
      <c r="A27" s="502" t="s">
        <v>781</v>
      </c>
      <c r="B27" s="495" t="s">
        <v>763</v>
      </c>
      <c r="C27" s="492" t="s">
        <v>887</v>
      </c>
      <c r="D27" s="493" t="s">
        <v>903</v>
      </c>
      <c r="E27" s="494"/>
      <c r="F27" s="494"/>
      <c r="G27" s="494"/>
      <c r="H27" s="494"/>
      <c r="I27" s="494"/>
      <c r="J27" s="494"/>
      <c r="K27" s="494"/>
      <c r="L27" s="503"/>
    </row>
    <row r="28" spans="1:12">
      <c r="A28" s="502" t="s">
        <v>781</v>
      </c>
      <c r="B28" s="495" t="s">
        <v>763</v>
      </c>
      <c r="C28" s="492" t="s">
        <v>887</v>
      </c>
      <c r="D28" s="493" t="s">
        <v>904</v>
      </c>
      <c r="E28" s="494"/>
      <c r="F28" s="494"/>
      <c r="G28" s="494"/>
      <c r="H28" s="494"/>
      <c r="I28" s="494"/>
      <c r="J28" s="494"/>
      <c r="K28" s="494"/>
      <c r="L28" s="503"/>
    </row>
    <row r="29" spans="1:12">
      <c r="A29" s="502" t="s">
        <v>781</v>
      </c>
      <c r="B29" s="491" t="s">
        <v>764</v>
      </c>
      <c r="C29" s="492" t="s">
        <v>888</v>
      </c>
      <c r="D29" s="510" t="s">
        <v>902</v>
      </c>
      <c r="E29" s="494"/>
      <c r="F29" s="494"/>
      <c r="G29" s="494"/>
      <c r="H29" s="494"/>
      <c r="I29" s="494"/>
      <c r="J29" s="494"/>
      <c r="K29" s="494"/>
      <c r="L29" s="503"/>
    </row>
    <row r="30" spans="1:12">
      <c r="A30" s="502" t="s">
        <v>781</v>
      </c>
      <c r="B30" s="491" t="s">
        <v>764</v>
      </c>
      <c r="C30" s="492" t="s">
        <v>888</v>
      </c>
      <c r="D30" s="493" t="s">
        <v>903</v>
      </c>
      <c r="E30" s="494"/>
      <c r="F30" s="494"/>
      <c r="G30" s="494"/>
      <c r="H30" s="494"/>
      <c r="I30" s="494"/>
      <c r="J30" s="494"/>
      <c r="K30" s="494"/>
      <c r="L30" s="503"/>
    </row>
    <row r="31" spans="1:12">
      <c r="A31" s="502" t="s">
        <v>781</v>
      </c>
      <c r="B31" s="491" t="s">
        <v>764</v>
      </c>
      <c r="C31" s="492" t="s">
        <v>888</v>
      </c>
      <c r="D31" s="493" t="s">
        <v>904</v>
      </c>
      <c r="E31" s="494"/>
      <c r="F31" s="494"/>
      <c r="G31" s="494"/>
      <c r="H31" s="494"/>
      <c r="I31" s="494"/>
      <c r="J31" s="494"/>
      <c r="K31" s="494"/>
      <c r="L31" s="503"/>
    </row>
    <row r="32" spans="1:12">
      <c r="A32" s="502" t="s">
        <v>781</v>
      </c>
      <c r="B32" s="491" t="s">
        <v>765</v>
      </c>
      <c r="C32" s="492" t="s">
        <v>889</v>
      </c>
      <c r="D32" s="510" t="s">
        <v>902</v>
      </c>
      <c r="E32" s="494"/>
      <c r="F32" s="494"/>
      <c r="G32" s="494"/>
      <c r="H32" s="494"/>
      <c r="I32" s="494"/>
      <c r="J32" s="494"/>
      <c r="K32" s="494"/>
      <c r="L32" s="503"/>
    </row>
    <row r="33" spans="1:12">
      <c r="A33" s="502" t="s">
        <v>781</v>
      </c>
      <c r="B33" s="491" t="s">
        <v>765</v>
      </c>
      <c r="C33" s="492" t="s">
        <v>889</v>
      </c>
      <c r="D33" s="493" t="s">
        <v>903</v>
      </c>
      <c r="E33" s="494"/>
      <c r="F33" s="494"/>
      <c r="G33" s="494"/>
      <c r="H33" s="494"/>
      <c r="I33" s="494"/>
      <c r="J33" s="494"/>
      <c r="K33" s="494"/>
      <c r="L33" s="503"/>
    </row>
    <row r="34" spans="1:12">
      <c r="A34" s="502" t="s">
        <v>781</v>
      </c>
      <c r="B34" s="491" t="s">
        <v>765</v>
      </c>
      <c r="C34" s="492" t="s">
        <v>889</v>
      </c>
      <c r="D34" s="493" t="s">
        <v>904</v>
      </c>
      <c r="E34" s="494"/>
      <c r="F34" s="494"/>
      <c r="G34" s="494"/>
      <c r="H34" s="494"/>
      <c r="I34" s="494"/>
      <c r="J34" s="494"/>
      <c r="K34" s="494"/>
      <c r="L34" s="503"/>
    </row>
    <row r="35" spans="1:12">
      <c r="A35" s="502" t="s">
        <v>781</v>
      </c>
      <c r="B35" s="491" t="s">
        <v>766</v>
      </c>
      <c r="C35" s="492" t="s">
        <v>890</v>
      </c>
      <c r="D35" s="510" t="s">
        <v>902</v>
      </c>
      <c r="E35" s="494"/>
      <c r="F35" s="494"/>
      <c r="G35" s="494"/>
      <c r="H35" s="494"/>
      <c r="I35" s="494"/>
      <c r="J35" s="494"/>
      <c r="K35" s="494"/>
      <c r="L35" s="503"/>
    </row>
    <row r="36" spans="1:12">
      <c r="A36" s="502" t="s">
        <v>781</v>
      </c>
      <c r="B36" s="491" t="s">
        <v>766</v>
      </c>
      <c r="C36" s="492" t="s">
        <v>890</v>
      </c>
      <c r="D36" s="493" t="s">
        <v>903</v>
      </c>
      <c r="E36" s="494"/>
      <c r="F36" s="494"/>
      <c r="G36" s="494"/>
      <c r="H36" s="494"/>
      <c r="I36" s="494"/>
      <c r="J36" s="494"/>
      <c r="K36" s="494"/>
      <c r="L36" s="503"/>
    </row>
    <row r="37" spans="1:12">
      <c r="A37" s="502" t="s">
        <v>781</v>
      </c>
      <c r="B37" s="491" t="s">
        <v>766</v>
      </c>
      <c r="C37" s="492" t="s">
        <v>890</v>
      </c>
      <c r="D37" s="493" t="s">
        <v>904</v>
      </c>
      <c r="E37" s="494"/>
      <c r="F37" s="494"/>
      <c r="G37" s="494"/>
      <c r="H37" s="494"/>
      <c r="I37" s="494"/>
      <c r="J37" s="494"/>
      <c r="K37" s="494"/>
      <c r="L37" s="503"/>
    </row>
    <row r="38" spans="1:12">
      <c r="A38" s="502" t="s">
        <v>779</v>
      </c>
      <c r="B38" s="495" t="s">
        <v>668</v>
      </c>
      <c r="C38" s="492" t="s">
        <v>792</v>
      </c>
      <c r="D38" s="510" t="s">
        <v>902</v>
      </c>
      <c r="E38" s="494"/>
      <c r="F38" s="494"/>
      <c r="G38" s="494"/>
      <c r="H38" s="494"/>
      <c r="I38" s="494"/>
      <c r="J38" s="494"/>
      <c r="K38" s="494"/>
      <c r="L38" s="503"/>
    </row>
    <row r="39" spans="1:12">
      <c r="A39" s="502" t="s">
        <v>779</v>
      </c>
      <c r="B39" s="495" t="s">
        <v>668</v>
      </c>
      <c r="C39" s="492" t="s">
        <v>792</v>
      </c>
      <c r="D39" s="493" t="s">
        <v>903</v>
      </c>
      <c r="E39" s="494"/>
      <c r="F39" s="494"/>
      <c r="G39" s="494"/>
      <c r="H39" s="494"/>
      <c r="I39" s="494"/>
      <c r="J39" s="494"/>
      <c r="K39" s="494"/>
      <c r="L39" s="503"/>
    </row>
    <row r="40" spans="1:12">
      <c r="A40" s="502" t="s">
        <v>779</v>
      </c>
      <c r="B40" s="495" t="s">
        <v>668</v>
      </c>
      <c r="C40" s="492" t="s">
        <v>792</v>
      </c>
      <c r="D40" s="493" t="s">
        <v>904</v>
      </c>
      <c r="E40" s="494"/>
      <c r="F40" s="494"/>
      <c r="G40" s="494"/>
      <c r="H40" s="494"/>
      <c r="I40" s="494"/>
      <c r="J40" s="494"/>
      <c r="K40" s="494"/>
      <c r="L40" s="503"/>
    </row>
    <row r="41" spans="1:12">
      <c r="A41" s="502" t="s">
        <v>781</v>
      </c>
      <c r="B41" s="491" t="s">
        <v>767</v>
      </c>
      <c r="C41" s="492" t="s">
        <v>891</v>
      </c>
      <c r="D41" s="510" t="s">
        <v>902</v>
      </c>
      <c r="E41" s="494"/>
      <c r="F41" s="494"/>
      <c r="G41" s="494"/>
      <c r="H41" s="494"/>
      <c r="I41" s="494"/>
      <c r="J41" s="494"/>
      <c r="K41" s="494"/>
      <c r="L41" s="503"/>
    </row>
    <row r="42" spans="1:12">
      <c r="A42" s="502" t="s">
        <v>781</v>
      </c>
      <c r="B42" s="491" t="s">
        <v>767</v>
      </c>
      <c r="C42" s="492" t="s">
        <v>891</v>
      </c>
      <c r="D42" s="493" t="s">
        <v>903</v>
      </c>
      <c r="E42" s="494"/>
      <c r="F42" s="494"/>
      <c r="G42" s="494"/>
      <c r="H42" s="494"/>
      <c r="I42" s="494"/>
      <c r="J42" s="494"/>
      <c r="K42" s="494"/>
      <c r="L42" s="503"/>
    </row>
    <row r="43" spans="1:12">
      <c r="A43" s="502" t="s">
        <v>781</v>
      </c>
      <c r="B43" s="491" t="s">
        <v>767</v>
      </c>
      <c r="C43" s="492" t="s">
        <v>891</v>
      </c>
      <c r="D43" s="493" t="s">
        <v>904</v>
      </c>
      <c r="E43" s="494"/>
      <c r="F43" s="494"/>
      <c r="G43" s="494"/>
      <c r="H43" s="494"/>
      <c r="I43" s="494"/>
      <c r="J43" s="494"/>
      <c r="K43" s="494"/>
      <c r="L43" s="503"/>
    </row>
    <row r="44" spans="1:12">
      <c r="A44" s="502" t="s">
        <v>781</v>
      </c>
      <c r="B44" s="491" t="s">
        <v>768</v>
      </c>
      <c r="C44" s="492" t="s">
        <v>892</v>
      </c>
      <c r="D44" s="510" t="s">
        <v>902</v>
      </c>
      <c r="E44" s="494"/>
      <c r="F44" s="494"/>
      <c r="G44" s="494"/>
      <c r="H44" s="494"/>
      <c r="I44" s="494"/>
      <c r="J44" s="494"/>
      <c r="K44" s="494"/>
      <c r="L44" s="503"/>
    </row>
    <row r="45" spans="1:12">
      <c r="A45" s="502" t="s">
        <v>781</v>
      </c>
      <c r="B45" s="491" t="s">
        <v>768</v>
      </c>
      <c r="C45" s="492" t="s">
        <v>892</v>
      </c>
      <c r="D45" s="493" t="s">
        <v>903</v>
      </c>
      <c r="E45" s="494"/>
      <c r="F45" s="494"/>
      <c r="G45" s="494"/>
      <c r="H45" s="494"/>
      <c r="I45" s="494"/>
      <c r="J45" s="494"/>
      <c r="K45" s="494"/>
      <c r="L45" s="503"/>
    </row>
    <row r="46" spans="1:12">
      <c r="A46" s="502" t="s">
        <v>781</v>
      </c>
      <c r="B46" s="491" t="s">
        <v>768</v>
      </c>
      <c r="C46" s="492" t="s">
        <v>892</v>
      </c>
      <c r="D46" s="493" t="s">
        <v>904</v>
      </c>
      <c r="E46" s="494"/>
      <c r="F46" s="494"/>
      <c r="G46" s="494"/>
      <c r="H46" s="494"/>
      <c r="I46" s="494"/>
      <c r="J46" s="494"/>
      <c r="K46" s="494"/>
      <c r="L46" s="503"/>
    </row>
    <row r="47" spans="1:12">
      <c r="A47" s="502" t="s">
        <v>781</v>
      </c>
      <c r="B47" s="491" t="s">
        <v>769</v>
      </c>
      <c r="C47" s="492" t="s">
        <v>893</v>
      </c>
      <c r="D47" s="510" t="s">
        <v>902</v>
      </c>
      <c r="E47" s="494"/>
      <c r="F47" s="494"/>
      <c r="G47" s="494"/>
      <c r="H47" s="494"/>
      <c r="I47" s="494"/>
      <c r="J47" s="494"/>
      <c r="K47" s="494"/>
      <c r="L47" s="503"/>
    </row>
    <row r="48" spans="1:12">
      <c r="A48" s="502" t="s">
        <v>781</v>
      </c>
      <c r="B48" s="491" t="s">
        <v>769</v>
      </c>
      <c r="C48" s="492" t="s">
        <v>893</v>
      </c>
      <c r="D48" s="493" t="s">
        <v>903</v>
      </c>
      <c r="E48" s="494"/>
      <c r="F48" s="494"/>
      <c r="G48" s="494"/>
      <c r="H48" s="494"/>
      <c r="I48" s="494"/>
      <c r="J48" s="494"/>
      <c r="K48" s="494"/>
      <c r="L48" s="503"/>
    </row>
    <row r="49" spans="1:12">
      <c r="A49" s="502" t="s">
        <v>781</v>
      </c>
      <c r="B49" s="491" t="s">
        <v>769</v>
      </c>
      <c r="C49" s="492" t="s">
        <v>893</v>
      </c>
      <c r="D49" s="493" t="s">
        <v>904</v>
      </c>
      <c r="E49" s="494"/>
      <c r="F49" s="494"/>
      <c r="G49" s="494"/>
      <c r="H49" s="494"/>
      <c r="I49" s="494"/>
      <c r="J49" s="494"/>
      <c r="K49" s="494"/>
      <c r="L49" s="503"/>
    </row>
    <row r="50" spans="1:12">
      <c r="A50" s="502" t="s">
        <v>781</v>
      </c>
      <c r="B50" s="491" t="s">
        <v>770</v>
      </c>
      <c r="C50" s="492" t="s">
        <v>894</v>
      </c>
      <c r="D50" s="510" t="s">
        <v>902</v>
      </c>
      <c r="E50" s="494"/>
      <c r="F50" s="494"/>
      <c r="G50" s="494"/>
      <c r="H50" s="494"/>
      <c r="I50" s="494"/>
      <c r="J50" s="494"/>
      <c r="K50" s="494"/>
      <c r="L50" s="503"/>
    </row>
    <row r="51" spans="1:12">
      <c r="A51" s="502" t="s">
        <v>781</v>
      </c>
      <c r="B51" s="491" t="s">
        <v>770</v>
      </c>
      <c r="C51" s="492" t="s">
        <v>894</v>
      </c>
      <c r="D51" s="493" t="s">
        <v>903</v>
      </c>
      <c r="E51" s="494"/>
      <c r="F51" s="494"/>
      <c r="G51" s="494"/>
      <c r="H51" s="494"/>
      <c r="I51" s="494"/>
      <c r="J51" s="494"/>
      <c r="K51" s="494"/>
      <c r="L51" s="503"/>
    </row>
    <row r="52" spans="1:12">
      <c r="A52" s="502" t="s">
        <v>781</v>
      </c>
      <c r="B52" s="491" t="s">
        <v>770</v>
      </c>
      <c r="C52" s="492" t="s">
        <v>894</v>
      </c>
      <c r="D52" s="493" t="s">
        <v>904</v>
      </c>
      <c r="E52" s="494"/>
      <c r="F52" s="494"/>
      <c r="G52" s="494"/>
      <c r="H52" s="494"/>
      <c r="I52" s="494"/>
      <c r="J52" s="494"/>
      <c r="K52" s="494"/>
      <c r="L52" s="503"/>
    </row>
    <row r="53" spans="1:12">
      <c r="A53" s="502" t="s">
        <v>781</v>
      </c>
      <c r="B53" s="491" t="s">
        <v>771</v>
      </c>
      <c r="C53" s="492" t="s">
        <v>895</v>
      </c>
      <c r="D53" s="510" t="s">
        <v>902</v>
      </c>
      <c r="E53" s="494"/>
      <c r="F53" s="494"/>
      <c r="G53" s="494"/>
      <c r="H53" s="494"/>
      <c r="I53" s="494"/>
      <c r="J53" s="494"/>
      <c r="K53" s="494"/>
      <c r="L53" s="503"/>
    </row>
    <row r="54" spans="1:12">
      <c r="A54" s="502" t="s">
        <v>781</v>
      </c>
      <c r="B54" s="491" t="s">
        <v>771</v>
      </c>
      <c r="C54" s="492" t="s">
        <v>895</v>
      </c>
      <c r="D54" s="493" t="s">
        <v>903</v>
      </c>
      <c r="E54" s="494"/>
      <c r="F54" s="494"/>
      <c r="G54" s="494"/>
      <c r="H54" s="494"/>
      <c r="I54" s="494"/>
      <c r="J54" s="494"/>
      <c r="K54" s="494"/>
      <c r="L54" s="503"/>
    </row>
    <row r="55" spans="1:12">
      <c r="A55" s="502" t="s">
        <v>781</v>
      </c>
      <c r="B55" s="491" t="s">
        <v>771</v>
      </c>
      <c r="C55" s="492" t="s">
        <v>895</v>
      </c>
      <c r="D55" s="493" t="s">
        <v>904</v>
      </c>
      <c r="E55" s="494"/>
      <c r="F55" s="494"/>
      <c r="G55" s="494"/>
      <c r="H55" s="494"/>
      <c r="I55" s="494"/>
      <c r="J55" s="494"/>
      <c r="K55" s="494"/>
      <c r="L55" s="503"/>
    </row>
    <row r="56" spans="1:12">
      <c r="A56" s="502" t="s">
        <v>781</v>
      </c>
      <c r="B56" s="491" t="s">
        <v>772</v>
      </c>
      <c r="C56" s="492" t="s">
        <v>896</v>
      </c>
      <c r="D56" s="510" t="s">
        <v>902</v>
      </c>
      <c r="E56" s="494"/>
      <c r="F56" s="494"/>
      <c r="G56" s="494"/>
      <c r="H56" s="494"/>
      <c r="I56" s="494"/>
      <c r="J56" s="494"/>
      <c r="K56" s="494"/>
      <c r="L56" s="503"/>
    </row>
    <row r="57" spans="1:12">
      <c r="A57" s="502" t="s">
        <v>781</v>
      </c>
      <c r="B57" s="491" t="s">
        <v>772</v>
      </c>
      <c r="C57" s="492" t="s">
        <v>896</v>
      </c>
      <c r="D57" s="493" t="s">
        <v>903</v>
      </c>
      <c r="E57" s="494"/>
      <c r="F57" s="494"/>
      <c r="G57" s="494"/>
      <c r="H57" s="494"/>
      <c r="I57" s="494"/>
      <c r="J57" s="494"/>
      <c r="K57" s="494"/>
      <c r="L57" s="503"/>
    </row>
    <row r="58" spans="1:12">
      <c r="A58" s="502" t="s">
        <v>781</v>
      </c>
      <c r="B58" s="491" t="s">
        <v>772</v>
      </c>
      <c r="C58" s="492" t="s">
        <v>896</v>
      </c>
      <c r="D58" s="493" t="s">
        <v>904</v>
      </c>
      <c r="E58" s="494"/>
      <c r="F58" s="494"/>
      <c r="G58" s="494"/>
      <c r="H58" s="494"/>
      <c r="I58" s="494"/>
      <c r="J58" s="494"/>
      <c r="K58" s="494"/>
      <c r="L58" s="503"/>
    </row>
    <row r="59" spans="1:12">
      <c r="A59" s="502" t="s">
        <v>781</v>
      </c>
      <c r="B59" s="491" t="s">
        <v>773</v>
      </c>
      <c r="C59" s="492" t="s">
        <v>897</v>
      </c>
      <c r="D59" s="510" t="s">
        <v>902</v>
      </c>
      <c r="E59" s="494"/>
      <c r="F59" s="494"/>
      <c r="G59" s="494"/>
      <c r="H59" s="494"/>
      <c r="I59" s="494"/>
      <c r="J59" s="494"/>
      <c r="K59" s="494"/>
      <c r="L59" s="503"/>
    </row>
    <row r="60" spans="1:12">
      <c r="A60" s="502" t="s">
        <v>781</v>
      </c>
      <c r="B60" s="491" t="s">
        <v>773</v>
      </c>
      <c r="C60" s="492" t="s">
        <v>897</v>
      </c>
      <c r="D60" s="493" t="s">
        <v>903</v>
      </c>
      <c r="E60" s="494"/>
      <c r="F60" s="494"/>
      <c r="G60" s="494"/>
      <c r="H60" s="494"/>
      <c r="I60" s="494"/>
      <c r="J60" s="494"/>
      <c r="K60" s="494"/>
      <c r="L60" s="503"/>
    </row>
    <row r="61" spans="1:12">
      <c r="A61" s="502" t="s">
        <v>781</v>
      </c>
      <c r="B61" s="491" t="s">
        <v>773</v>
      </c>
      <c r="C61" s="492" t="s">
        <v>897</v>
      </c>
      <c r="D61" s="493" t="s">
        <v>904</v>
      </c>
      <c r="E61" s="494"/>
      <c r="F61" s="494"/>
      <c r="G61" s="494"/>
      <c r="H61" s="494"/>
      <c r="I61" s="494"/>
      <c r="J61" s="494"/>
      <c r="K61" s="494"/>
      <c r="L61" s="503"/>
    </row>
    <row r="62" spans="1:12">
      <c r="A62" s="502" t="s">
        <v>781</v>
      </c>
      <c r="B62" s="491" t="s">
        <v>774</v>
      </c>
      <c r="C62" s="492" t="s">
        <v>898</v>
      </c>
      <c r="D62" s="510" t="s">
        <v>902</v>
      </c>
      <c r="E62" s="494"/>
      <c r="F62" s="494"/>
      <c r="G62" s="494"/>
      <c r="H62" s="494"/>
      <c r="I62" s="494"/>
      <c r="J62" s="494"/>
      <c r="K62" s="494"/>
      <c r="L62" s="503"/>
    </row>
    <row r="63" spans="1:12">
      <c r="A63" s="502" t="s">
        <v>781</v>
      </c>
      <c r="B63" s="491" t="s">
        <v>774</v>
      </c>
      <c r="C63" s="492" t="s">
        <v>898</v>
      </c>
      <c r="D63" s="493" t="s">
        <v>903</v>
      </c>
      <c r="E63" s="494"/>
      <c r="F63" s="494"/>
      <c r="G63" s="494"/>
      <c r="H63" s="494"/>
      <c r="I63" s="494"/>
      <c r="J63" s="494"/>
      <c r="K63" s="494"/>
      <c r="L63" s="503"/>
    </row>
    <row r="64" spans="1:12">
      <c r="A64" s="502" t="s">
        <v>781</v>
      </c>
      <c r="B64" s="491" t="s">
        <v>774</v>
      </c>
      <c r="C64" s="492" t="s">
        <v>898</v>
      </c>
      <c r="D64" s="493" t="s">
        <v>904</v>
      </c>
      <c r="E64" s="494"/>
      <c r="F64" s="494"/>
      <c r="G64" s="494"/>
      <c r="H64" s="494"/>
      <c r="I64" s="494"/>
      <c r="J64" s="494"/>
      <c r="K64" s="494"/>
      <c r="L64" s="503"/>
    </row>
    <row r="65" spans="1:12">
      <c r="A65" s="502" t="s">
        <v>781</v>
      </c>
      <c r="B65" s="491" t="s">
        <v>775</v>
      </c>
      <c r="C65" s="492" t="s">
        <v>899</v>
      </c>
      <c r="D65" s="510" t="s">
        <v>902</v>
      </c>
      <c r="E65" s="494"/>
      <c r="F65" s="494"/>
      <c r="G65" s="494"/>
      <c r="H65" s="494"/>
      <c r="I65" s="494"/>
      <c r="J65" s="494"/>
      <c r="K65" s="494"/>
      <c r="L65" s="503"/>
    </row>
    <row r="66" spans="1:12">
      <c r="A66" s="502" t="s">
        <v>781</v>
      </c>
      <c r="B66" s="491" t="s">
        <v>775</v>
      </c>
      <c r="C66" s="492" t="s">
        <v>899</v>
      </c>
      <c r="D66" s="493" t="s">
        <v>903</v>
      </c>
      <c r="E66" s="494"/>
      <c r="F66" s="494"/>
      <c r="G66" s="494"/>
      <c r="H66" s="494"/>
      <c r="I66" s="494"/>
      <c r="J66" s="494"/>
      <c r="K66" s="494"/>
      <c r="L66" s="503"/>
    </row>
    <row r="67" spans="1:12">
      <c r="A67" s="502" t="s">
        <v>781</v>
      </c>
      <c r="B67" s="491" t="s">
        <v>775</v>
      </c>
      <c r="C67" s="492" t="s">
        <v>899</v>
      </c>
      <c r="D67" s="493" t="s">
        <v>904</v>
      </c>
      <c r="E67" s="494"/>
      <c r="F67" s="494"/>
      <c r="G67" s="494"/>
      <c r="H67" s="494"/>
      <c r="I67" s="494"/>
      <c r="J67" s="494"/>
      <c r="K67" s="494"/>
      <c r="L67" s="503"/>
    </row>
    <row r="68" spans="1:12">
      <c r="A68" s="502" t="s">
        <v>781</v>
      </c>
      <c r="B68" s="491" t="s">
        <v>776</v>
      </c>
      <c r="C68" s="492" t="s">
        <v>900</v>
      </c>
      <c r="D68" s="510" t="s">
        <v>902</v>
      </c>
      <c r="E68" s="494"/>
      <c r="F68" s="494"/>
      <c r="G68" s="494"/>
      <c r="H68" s="494"/>
      <c r="I68" s="494"/>
      <c r="J68" s="494"/>
      <c r="K68" s="494"/>
      <c r="L68" s="503"/>
    </row>
    <row r="69" spans="1:12">
      <c r="A69" s="502" t="s">
        <v>781</v>
      </c>
      <c r="B69" s="491" t="s">
        <v>776</v>
      </c>
      <c r="C69" s="492" t="s">
        <v>900</v>
      </c>
      <c r="D69" s="493" t="s">
        <v>903</v>
      </c>
      <c r="E69" s="494"/>
      <c r="F69" s="494"/>
      <c r="G69" s="494"/>
      <c r="H69" s="494"/>
      <c r="I69" s="494"/>
      <c r="J69" s="494"/>
      <c r="K69" s="494"/>
      <c r="L69" s="503"/>
    </row>
    <row r="70" spans="1:12">
      <c r="A70" s="502" t="s">
        <v>781</v>
      </c>
      <c r="B70" s="491" t="s">
        <v>776</v>
      </c>
      <c r="C70" s="492" t="s">
        <v>900</v>
      </c>
      <c r="D70" s="493" t="s">
        <v>904</v>
      </c>
      <c r="E70" s="494"/>
      <c r="F70" s="494"/>
      <c r="G70" s="494"/>
      <c r="H70" s="494"/>
      <c r="I70" s="494"/>
      <c r="J70" s="494"/>
      <c r="K70" s="494"/>
      <c r="L70" s="503"/>
    </row>
    <row r="71" spans="1:12">
      <c r="A71" s="502" t="s">
        <v>779</v>
      </c>
      <c r="B71" s="491" t="s">
        <v>669</v>
      </c>
      <c r="C71" s="492" t="s">
        <v>793</v>
      </c>
      <c r="D71" s="510" t="s">
        <v>902</v>
      </c>
      <c r="E71" s="494"/>
      <c r="F71" s="494"/>
      <c r="G71" s="494"/>
      <c r="H71" s="494"/>
      <c r="I71" s="494"/>
      <c r="J71" s="494"/>
      <c r="K71" s="494"/>
      <c r="L71" s="503"/>
    </row>
    <row r="72" spans="1:12">
      <c r="A72" s="502" t="s">
        <v>779</v>
      </c>
      <c r="B72" s="491" t="s">
        <v>669</v>
      </c>
      <c r="C72" s="492" t="s">
        <v>793</v>
      </c>
      <c r="D72" s="493" t="s">
        <v>903</v>
      </c>
      <c r="E72" s="494"/>
      <c r="F72" s="494"/>
      <c r="G72" s="494"/>
      <c r="H72" s="494"/>
      <c r="I72" s="494"/>
      <c r="J72" s="494"/>
      <c r="K72" s="494"/>
      <c r="L72" s="503"/>
    </row>
    <row r="73" spans="1:12">
      <c r="A73" s="502" t="s">
        <v>779</v>
      </c>
      <c r="B73" s="491" t="s">
        <v>669</v>
      </c>
      <c r="C73" s="492" t="s">
        <v>793</v>
      </c>
      <c r="D73" s="493" t="s">
        <v>904</v>
      </c>
      <c r="E73" s="494"/>
      <c r="F73" s="494"/>
      <c r="G73" s="494"/>
      <c r="H73" s="494"/>
      <c r="I73" s="494"/>
      <c r="J73" s="494"/>
      <c r="K73" s="494"/>
      <c r="L73" s="503"/>
    </row>
    <row r="74" spans="1:12">
      <c r="A74" s="502" t="s">
        <v>781</v>
      </c>
      <c r="B74" s="491" t="s">
        <v>777</v>
      </c>
      <c r="C74" s="492" t="s">
        <v>901</v>
      </c>
      <c r="D74" s="510" t="s">
        <v>902</v>
      </c>
      <c r="E74" s="494"/>
      <c r="F74" s="494"/>
      <c r="G74" s="494"/>
      <c r="H74" s="494"/>
      <c r="I74" s="494"/>
      <c r="J74" s="494"/>
      <c r="K74" s="494"/>
      <c r="L74" s="503"/>
    </row>
    <row r="75" spans="1:12">
      <c r="A75" s="502" t="s">
        <v>781</v>
      </c>
      <c r="B75" s="491" t="s">
        <v>777</v>
      </c>
      <c r="C75" s="492" t="s">
        <v>901</v>
      </c>
      <c r="D75" s="493" t="s">
        <v>903</v>
      </c>
      <c r="E75" s="494"/>
      <c r="F75" s="494"/>
      <c r="G75" s="494"/>
      <c r="H75" s="494"/>
      <c r="I75" s="494"/>
      <c r="J75" s="494"/>
      <c r="K75" s="494"/>
      <c r="L75" s="503"/>
    </row>
    <row r="76" spans="1:12">
      <c r="A76" s="502" t="s">
        <v>781</v>
      </c>
      <c r="B76" s="491" t="s">
        <v>777</v>
      </c>
      <c r="C76" s="492" t="s">
        <v>901</v>
      </c>
      <c r="D76" s="493" t="s">
        <v>904</v>
      </c>
      <c r="E76" s="494"/>
      <c r="F76" s="494"/>
      <c r="G76" s="494"/>
      <c r="H76" s="494"/>
      <c r="I76" s="494"/>
      <c r="J76" s="494"/>
      <c r="K76" s="494"/>
      <c r="L76" s="503"/>
    </row>
    <row r="77" spans="1:12">
      <c r="A77" s="502" t="s">
        <v>779</v>
      </c>
      <c r="B77" s="491" t="s">
        <v>670</v>
      </c>
      <c r="C77" s="492" t="s">
        <v>794</v>
      </c>
      <c r="D77" s="510" t="s">
        <v>902</v>
      </c>
      <c r="E77" s="494"/>
      <c r="F77" s="494"/>
      <c r="G77" s="494"/>
      <c r="H77" s="494"/>
      <c r="I77" s="494"/>
      <c r="J77" s="494"/>
      <c r="K77" s="494"/>
      <c r="L77" s="503"/>
    </row>
    <row r="78" spans="1:12">
      <c r="A78" s="502" t="s">
        <v>779</v>
      </c>
      <c r="B78" s="491" t="s">
        <v>670</v>
      </c>
      <c r="C78" s="492" t="s">
        <v>794</v>
      </c>
      <c r="D78" s="493" t="s">
        <v>903</v>
      </c>
      <c r="E78" s="494"/>
      <c r="F78" s="494"/>
      <c r="G78" s="494"/>
      <c r="H78" s="494"/>
      <c r="I78" s="494"/>
      <c r="J78" s="494"/>
      <c r="K78" s="494"/>
      <c r="L78" s="503"/>
    </row>
    <row r="79" spans="1:12">
      <c r="A79" s="502" t="s">
        <v>779</v>
      </c>
      <c r="B79" s="491" t="s">
        <v>670</v>
      </c>
      <c r="C79" s="492" t="s">
        <v>794</v>
      </c>
      <c r="D79" s="493" t="s">
        <v>904</v>
      </c>
      <c r="E79" s="494"/>
      <c r="F79" s="494"/>
      <c r="G79" s="494"/>
      <c r="H79" s="494"/>
      <c r="I79" s="494"/>
      <c r="J79" s="494"/>
      <c r="K79" s="494"/>
      <c r="L79" s="503"/>
    </row>
    <row r="80" spans="1:12">
      <c r="A80" s="502" t="s">
        <v>779</v>
      </c>
      <c r="B80" s="495" t="s">
        <v>671</v>
      </c>
      <c r="C80" s="492" t="s">
        <v>795</v>
      </c>
      <c r="D80" s="510" t="s">
        <v>902</v>
      </c>
      <c r="E80" s="494"/>
      <c r="F80" s="494"/>
      <c r="G80" s="494"/>
      <c r="H80" s="494"/>
      <c r="I80" s="494"/>
      <c r="J80" s="494"/>
      <c r="K80" s="494"/>
      <c r="L80" s="503"/>
    </row>
    <row r="81" spans="1:12">
      <c r="A81" s="502" t="s">
        <v>779</v>
      </c>
      <c r="B81" s="495" t="s">
        <v>671</v>
      </c>
      <c r="C81" s="492" t="s">
        <v>795</v>
      </c>
      <c r="D81" s="493" t="s">
        <v>903</v>
      </c>
      <c r="E81" s="494"/>
      <c r="F81" s="494"/>
      <c r="G81" s="494"/>
      <c r="H81" s="494"/>
      <c r="I81" s="494"/>
      <c r="J81" s="494"/>
      <c r="K81" s="494"/>
      <c r="L81" s="503"/>
    </row>
    <row r="82" spans="1:12">
      <c r="A82" s="502" t="s">
        <v>779</v>
      </c>
      <c r="B82" s="495" t="s">
        <v>671</v>
      </c>
      <c r="C82" s="492" t="s">
        <v>795</v>
      </c>
      <c r="D82" s="493" t="s">
        <v>904</v>
      </c>
      <c r="E82" s="494"/>
      <c r="F82" s="494"/>
      <c r="G82" s="494"/>
      <c r="H82" s="494"/>
      <c r="I82" s="494"/>
      <c r="J82" s="494"/>
      <c r="K82" s="494"/>
      <c r="L82" s="503"/>
    </row>
    <row r="83" spans="1:12">
      <c r="A83" s="502" t="s">
        <v>779</v>
      </c>
      <c r="B83" s="491" t="s">
        <v>672</v>
      </c>
      <c r="C83" s="492" t="s">
        <v>796</v>
      </c>
      <c r="D83" s="510" t="s">
        <v>902</v>
      </c>
      <c r="E83" s="494"/>
      <c r="F83" s="494"/>
      <c r="G83" s="494"/>
      <c r="H83" s="494"/>
      <c r="I83" s="494"/>
      <c r="J83" s="494"/>
      <c r="K83" s="494"/>
      <c r="L83" s="503"/>
    </row>
    <row r="84" spans="1:12">
      <c r="A84" s="502" t="s">
        <v>779</v>
      </c>
      <c r="B84" s="491" t="s">
        <v>672</v>
      </c>
      <c r="C84" s="492" t="s">
        <v>796</v>
      </c>
      <c r="D84" s="493" t="s">
        <v>903</v>
      </c>
      <c r="E84" s="494"/>
      <c r="F84" s="494"/>
      <c r="G84" s="494"/>
      <c r="H84" s="494"/>
      <c r="I84" s="494"/>
      <c r="J84" s="494"/>
      <c r="K84" s="494"/>
      <c r="L84" s="503"/>
    </row>
    <row r="85" spans="1:12">
      <c r="A85" s="502" t="s">
        <v>779</v>
      </c>
      <c r="B85" s="491" t="s">
        <v>672</v>
      </c>
      <c r="C85" s="492" t="s">
        <v>796</v>
      </c>
      <c r="D85" s="493" t="s">
        <v>904</v>
      </c>
      <c r="E85" s="494"/>
      <c r="F85" s="494"/>
      <c r="G85" s="494"/>
      <c r="H85" s="494"/>
      <c r="I85" s="494"/>
      <c r="J85" s="494"/>
      <c r="K85" s="494"/>
      <c r="L85" s="503"/>
    </row>
    <row r="86" spans="1:12">
      <c r="A86" s="502" t="s">
        <v>779</v>
      </c>
      <c r="B86" s="491" t="s">
        <v>673</v>
      </c>
      <c r="C86" s="492" t="s">
        <v>797</v>
      </c>
      <c r="D86" s="510" t="s">
        <v>902</v>
      </c>
      <c r="E86" s="494"/>
      <c r="F86" s="494"/>
      <c r="G86" s="494"/>
      <c r="H86" s="494"/>
      <c r="I86" s="494"/>
      <c r="J86" s="494"/>
      <c r="K86" s="494"/>
      <c r="L86" s="503"/>
    </row>
    <row r="87" spans="1:12">
      <c r="A87" s="502" t="s">
        <v>779</v>
      </c>
      <c r="B87" s="491" t="s">
        <v>673</v>
      </c>
      <c r="C87" s="492" t="s">
        <v>797</v>
      </c>
      <c r="D87" s="493" t="s">
        <v>903</v>
      </c>
      <c r="E87" s="494"/>
      <c r="F87" s="494"/>
      <c r="G87" s="494"/>
      <c r="H87" s="494"/>
      <c r="I87" s="494"/>
      <c r="J87" s="494"/>
      <c r="K87" s="494"/>
      <c r="L87" s="503"/>
    </row>
    <row r="88" spans="1:12">
      <c r="A88" s="502" t="s">
        <v>779</v>
      </c>
      <c r="B88" s="491" t="s">
        <v>673</v>
      </c>
      <c r="C88" s="492" t="s">
        <v>797</v>
      </c>
      <c r="D88" s="493" t="s">
        <v>904</v>
      </c>
      <c r="E88" s="494"/>
      <c r="F88" s="494"/>
      <c r="G88" s="494"/>
      <c r="H88" s="494"/>
      <c r="I88" s="494"/>
      <c r="J88" s="494"/>
      <c r="K88" s="494"/>
      <c r="L88" s="503"/>
    </row>
    <row r="89" spans="1:12">
      <c r="A89" s="502" t="s">
        <v>779</v>
      </c>
      <c r="B89" s="491" t="s">
        <v>674</v>
      </c>
      <c r="C89" s="492" t="s">
        <v>798</v>
      </c>
      <c r="D89" s="510" t="s">
        <v>902</v>
      </c>
      <c r="E89" s="494"/>
      <c r="F89" s="494"/>
      <c r="G89" s="494"/>
      <c r="H89" s="494"/>
      <c r="I89" s="494"/>
      <c r="J89" s="494"/>
      <c r="K89" s="494"/>
      <c r="L89" s="503"/>
    </row>
    <row r="90" spans="1:12">
      <c r="A90" s="502" t="s">
        <v>779</v>
      </c>
      <c r="B90" s="491" t="s">
        <v>674</v>
      </c>
      <c r="C90" s="492" t="s">
        <v>798</v>
      </c>
      <c r="D90" s="493" t="s">
        <v>903</v>
      </c>
      <c r="E90" s="494"/>
      <c r="F90" s="494"/>
      <c r="G90" s="494"/>
      <c r="H90" s="494"/>
      <c r="I90" s="494"/>
      <c r="J90" s="494"/>
      <c r="K90" s="494"/>
      <c r="L90" s="503"/>
    </row>
    <row r="91" spans="1:12">
      <c r="A91" s="502" t="s">
        <v>779</v>
      </c>
      <c r="B91" s="491" t="s">
        <v>674</v>
      </c>
      <c r="C91" s="492" t="s">
        <v>798</v>
      </c>
      <c r="D91" s="493" t="s">
        <v>904</v>
      </c>
      <c r="E91" s="494"/>
      <c r="F91" s="494"/>
      <c r="G91" s="494"/>
      <c r="H91" s="494"/>
      <c r="I91" s="494"/>
      <c r="J91" s="494"/>
      <c r="K91" s="494"/>
      <c r="L91" s="503"/>
    </row>
    <row r="92" spans="1:12">
      <c r="A92" s="502" t="s">
        <v>779</v>
      </c>
      <c r="B92" s="491" t="s">
        <v>675</v>
      </c>
      <c r="C92" s="492" t="s">
        <v>799</v>
      </c>
      <c r="D92" s="510" t="s">
        <v>902</v>
      </c>
      <c r="E92" s="494"/>
      <c r="F92" s="494"/>
      <c r="G92" s="494"/>
      <c r="H92" s="494"/>
      <c r="I92" s="494"/>
      <c r="J92" s="494"/>
      <c r="K92" s="494"/>
      <c r="L92" s="503"/>
    </row>
    <row r="93" spans="1:12">
      <c r="A93" s="502" t="s">
        <v>779</v>
      </c>
      <c r="B93" s="491" t="s">
        <v>675</v>
      </c>
      <c r="C93" s="492" t="s">
        <v>799</v>
      </c>
      <c r="D93" s="493" t="s">
        <v>903</v>
      </c>
      <c r="E93" s="494"/>
      <c r="F93" s="494"/>
      <c r="G93" s="494"/>
      <c r="H93" s="494"/>
      <c r="I93" s="494"/>
      <c r="J93" s="494"/>
      <c r="K93" s="494"/>
      <c r="L93" s="503"/>
    </row>
    <row r="94" spans="1:12">
      <c r="A94" s="502" t="s">
        <v>779</v>
      </c>
      <c r="B94" s="491" t="s">
        <v>675</v>
      </c>
      <c r="C94" s="492" t="s">
        <v>799</v>
      </c>
      <c r="D94" s="493" t="s">
        <v>904</v>
      </c>
      <c r="E94" s="494"/>
      <c r="F94" s="494"/>
      <c r="G94" s="494"/>
      <c r="H94" s="494"/>
      <c r="I94" s="494"/>
      <c r="J94" s="494"/>
      <c r="K94" s="494"/>
      <c r="L94" s="503"/>
    </row>
    <row r="95" spans="1:12">
      <c r="A95" s="502" t="s">
        <v>779</v>
      </c>
      <c r="B95" s="491" t="s">
        <v>676</v>
      </c>
      <c r="C95" s="492" t="s">
        <v>800</v>
      </c>
      <c r="D95" s="510" t="s">
        <v>902</v>
      </c>
      <c r="E95" s="494"/>
      <c r="F95" s="494"/>
      <c r="G95" s="494"/>
      <c r="H95" s="494"/>
      <c r="I95" s="494"/>
      <c r="J95" s="494"/>
      <c r="K95" s="494"/>
      <c r="L95" s="503"/>
    </row>
    <row r="96" spans="1:12">
      <c r="A96" s="502" t="s">
        <v>779</v>
      </c>
      <c r="B96" s="491" t="s">
        <v>676</v>
      </c>
      <c r="C96" s="492" t="s">
        <v>800</v>
      </c>
      <c r="D96" s="493" t="s">
        <v>903</v>
      </c>
      <c r="E96" s="494"/>
      <c r="F96" s="494"/>
      <c r="G96" s="494"/>
      <c r="H96" s="494"/>
      <c r="I96" s="494"/>
      <c r="J96" s="494"/>
      <c r="K96" s="494"/>
      <c r="L96" s="503"/>
    </row>
    <row r="97" spans="1:12">
      <c r="A97" s="502" t="s">
        <v>779</v>
      </c>
      <c r="B97" s="491" t="s">
        <v>676</v>
      </c>
      <c r="C97" s="492" t="s">
        <v>800</v>
      </c>
      <c r="D97" s="493" t="s">
        <v>904</v>
      </c>
      <c r="E97" s="494"/>
      <c r="F97" s="494"/>
      <c r="G97" s="494"/>
      <c r="H97" s="494"/>
      <c r="I97" s="494"/>
      <c r="J97" s="494"/>
      <c r="K97" s="494"/>
      <c r="L97" s="503"/>
    </row>
    <row r="98" spans="1:12">
      <c r="A98" s="502" t="s">
        <v>779</v>
      </c>
      <c r="B98" s="491" t="s">
        <v>659</v>
      </c>
      <c r="C98" s="492" t="s">
        <v>783</v>
      </c>
      <c r="D98" s="510" t="s">
        <v>902</v>
      </c>
      <c r="E98" s="494"/>
      <c r="F98" s="494"/>
      <c r="G98" s="494"/>
      <c r="H98" s="494"/>
      <c r="I98" s="494"/>
      <c r="J98" s="494"/>
      <c r="K98" s="494"/>
      <c r="L98" s="503"/>
    </row>
    <row r="99" spans="1:12">
      <c r="A99" s="502" t="s">
        <v>779</v>
      </c>
      <c r="B99" s="491" t="s">
        <v>659</v>
      </c>
      <c r="C99" s="492" t="s">
        <v>783</v>
      </c>
      <c r="D99" s="493" t="s">
        <v>903</v>
      </c>
      <c r="E99" s="494"/>
      <c r="F99" s="494"/>
      <c r="G99" s="494"/>
      <c r="H99" s="494"/>
      <c r="I99" s="494"/>
      <c r="J99" s="494"/>
      <c r="K99" s="494"/>
      <c r="L99" s="503"/>
    </row>
    <row r="100" spans="1:12">
      <c r="A100" s="502" t="s">
        <v>779</v>
      </c>
      <c r="B100" s="491" t="s">
        <v>659</v>
      </c>
      <c r="C100" s="492" t="s">
        <v>783</v>
      </c>
      <c r="D100" s="493" t="s">
        <v>904</v>
      </c>
      <c r="E100" s="494"/>
      <c r="F100" s="494"/>
      <c r="G100" s="494"/>
      <c r="H100" s="494"/>
      <c r="I100" s="494"/>
      <c r="J100" s="494"/>
      <c r="K100" s="494"/>
      <c r="L100" s="503"/>
    </row>
    <row r="101" spans="1:12">
      <c r="A101" s="502" t="s">
        <v>779</v>
      </c>
      <c r="B101" s="491" t="s">
        <v>677</v>
      </c>
      <c r="C101" s="492" t="s">
        <v>801</v>
      </c>
      <c r="D101" s="510" t="s">
        <v>902</v>
      </c>
      <c r="E101" s="494"/>
      <c r="F101" s="494"/>
      <c r="G101" s="494"/>
      <c r="H101" s="494"/>
      <c r="I101" s="494"/>
      <c r="J101" s="494"/>
      <c r="K101" s="494"/>
      <c r="L101" s="503"/>
    </row>
    <row r="102" spans="1:12">
      <c r="A102" s="502" t="s">
        <v>779</v>
      </c>
      <c r="B102" s="491" t="s">
        <v>677</v>
      </c>
      <c r="C102" s="492" t="s">
        <v>801</v>
      </c>
      <c r="D102" s="493" t="s">
        <v>903</v>
      </c>
      <c r="E102" s="494"/>
      <c r="F102" s="494"/>
      <c r="G102" s="494"/>
      <c r="H102" s="494"/>
      <c r="I102" s="494"/>
      <c r="J102" s="494"/>
      <c r="K102" s="494"/>
      <c r="L102" s="503"/>
    </row>
    <row r="103" spans="1:12">
      <c r="A103" s="502" t="s">
        <v>779</v>
      </c>
      <c r="B103" s="491" t="s">
        <v>677</v>
      </c>
      <c r="C103" s="492" t="s">
        <v>801</v>
      </c>
      <c r="D103" s="493" t="s">
        <v>904</v>
      </c>
      <c r="E103" s="494"/>
      <c r="F103" s="494"/>
      <c r="G103" s="494"/>
      <c r="H103" s="494"/>
      <c r="I103" s="494"/>
      <c r="J103" s="494"/>
      <c r="K103" s="494"/>
      <c r="L103" s="503"/>
    </row>
    <row r="104" spans="1:12">
      <c r="A104" s="502" t="s">
        <v>780</v>
      </c>
      <c r="B104" s="491" t="s">
        <v>678</v>
      </c>
      <c r="C104" s="492" t="s">
        <v>802</v>
      </c>
      <c r="D104" s="510" t="s">
        <v>902</v>
      </c>
      <c r="E104" s="494"/>
      <c r="F104" s="494"/>
      <c r="G104" s="494"/>
      <c r="H104" s="494"/>
      <c r="I104" s="494"/>
      <c r="J104" s="494"/>
      <c r="K104" s="494"/>
      <c r="L104" s="503"/>
    </row>
    <row r="105" spans="1:12">
      <c r="A105" s="502" t="s">
        <v>780</v>
      </c>
      <c r="B105" s="491" t="s">
        <v>678</v>
      </c>
      <c r="C105" s="492" t="s">
        <v>802</v>
      </c>
      <c r="D105" s="493" t="s">
        <v>903</v>
      </c>
      <c r="E105" s="494"/>
      <c r="F105" s="494"/>
      <c r="G105" s="494"/>
      <c r="H105" s="494"/>
      <c r="I105" s="494"/>
      <c r="J105" s="494"/>
      <c r="K105" s="494"/>
      <c r="L105" s="503"/>
    </row>
    <row r="106" spans="1:12">
      <c r="A106" s="502" t="s">
        <v>780</v>
      </c>
      <c r="B106" s="491" t="s">
        <v>678</v>
      </c>
      <c r="C106" s="492" t="s">
        <v>802</v>
      </c>
      <c r="D106" s="493" t="s">
        <v>904</v>
      </c>
      <c r="E106" s="494"/>
      <c r="F106" s="494"/>
      <c r="G106" s="494"/>
      <c r="H106" s="494"/>
      <c r="I106" s="494"/>
      <c r="J106" s="494"/>
      <c r="K106" s="494"/>
      <c r="L106" s="503"/>
    </row>
    <row r="107" spans="1:12">
      <c r="A107" s="502" t="s">
        <v>780</v>
      </c>
      <c r="B107" s="491" t="s">
        <v>679</v>
      </c>
      <c r="C107" s="492" t="s">
        <v>803</v>
      </c>
      <c r="D107" s="510" t="s">
        <v>902</v>
      </c>
      <c r="E107" s="494"/>
      <c r="F107" s="494"/>
      <c r="G107" s="494"/>
      <c r="H107" s="494"/>
      <c r="I107" s="494"/>
      <c r="J107" s="494"/>
      <c r="K107" s="494"/>
      <c r="L107" s="503"/>
    </row>
    <row r="108" spans="1:12">
      <c r="A108" s="502" t="s">
        <v>780</v>
      </c>
      <c r="B108" s="491" t="s">
        <v>679</v>
      </c>
      <c r="C108" s="492" t="s">
        <v>803</v>
      </c>
      <c r="D108" s="493" t="s">
        <v>903</v>
      </c>
      <c r="E108" s="494"/>
      <c r="F108" s="494"/>
      <c r="G108" s="494"/>
      <c r="H108" s="494"/>
      <c r="I108" s="494"/>
      <c r="J108" s="494"/>
      <c r="K108" s="494"/>
      <c r="L108" s="503"/>
    </row>
    <row r="109" spans="1:12">
      <c r="A109" s="502" t="s">
        <v>780</v>
      </c>
      <c r="B109" s="491" t="s">
        <v>679</v>
      </c>
      <c r="C109" s="492" t="s">
        <v>803</v>
      </c>
      <c r="D109" s="493" t="s">
        <v>904</v>
      </c>
      <c r="E109" s="494"/>
      <c r="F109" s="494"/>
      <c r="G109" s="494"/>
      <c r="H109" s="494"/>
      <c r="I109" s="494"/>
      <c r="J109" s="494"/>
      <c r="K109" s="494"/>
      <c r="L109" s="503"/>
    </row>
    <row r="110" spans="1:12">
      <c r="A110" s="502" t="s">
        <v>780</v>
      </c>
      <c r="B110" s="491" t="s">
        <v>680</v>
      </c>
      <c r="C110" s="492" t="s">
        <v>804</v>
      </c>
      <c r="D110" s="510" t="s">
        <v>902</v>
      </c>
      <c r="E110" s="494"/>
      <c r="F110" s="494"/>
      <c r="G110" s="494"/>
      <c r="H110" s="494"/>
      <c r="I110" s="494"/>
      <c r="J110" s="494"/>
      <c r="K110" s="494"/>
      <c r="L110" s="503"/>
    </row>
    <row r="111" spans="1:12">
      <c r="A111" s="502" t="s">
        <v>780</v>
      </c>
      <c r="B111" s="491" t="s">
        <v>680</v>
      </c>
      <c r="C111" s="492" t="s">
        <v>804</v>
      </c>
      <c r="D111" s="493" t="s">
        <v>903</v>
      </c>
      <c r="E111" s="494"/>
      <c r="F111" s="494"/>
      <c r="G111" s="494"/>
      <c r="H111" s="494"/>
      <c r="I111" s="494"/>
      <c r="J111" s="494"/>
      <c r="K111" s="494"/>
      <c r="L111" s="503"/>
    </row>
    <row r="112" spans="1:12">
      <c r="A112" s="502" t="s">
        <v>780</v>
      </c>
      <c r="B112" s="491" t="s">
        <v>680</v>
      </c>
      <c r="C112" s="492" t="s">
        <v>804</v>
      </c>
      <c r="D112" s="493" t="s">
        <v>904</v>
      </c>
      <c r="E112" s="494"/>
      <c r="F112" s="494"/>
      <c r="G112" s="494"/>
      <c r="H112" s="494"/>
      <c r="I112" s="494"/>
      <c r="J112" s="494"/>
      <c r="K112" s="494"/>
      <c r="L112" s="503"/>
    </row>
    <row r="113" spans="1:12">
      <c r="A113" s="502" t="s">
        <v>780</v>
      </c>
      <c r="B113" s="491" t="s">
        <v>681</v>
      </c>
      <c r="C113" s="492" t="s">
        <v>805</v>
      </c>
      <c r="D113" s="510" t="s">
        <v>902</v>
      </c>
      <c r="E113" s="494"/>
      <c r="F113" s="494"/>
      <c r="G113" s="494"/>
      <c r="H113" s="494"/>
      <c r="I113" s="494"/>
      <c r="J113" s="494"/>
      <c r="K113" s="494"/>
      <c r="L113" s="503"/>
    </row>
    <row r="114" spans="1:12">
      <c r="A114" s="502" t="s">
        <v>780</v>
      </c>
      <c r="B114" s="491" t="s">
        <v>681</v>
      </c>
      <c r="C114" s="492" t="s">
        <v>805</v>
      </c>
      <c r="D114" s="493" t="s">
        <v>903</v>
      </c>
      <c r="E114" s="494"/>
      <c r="F114" s="494"/>
      <c r="G114" s="494"/>
      <c r="H114" s="494"/>
      <c r="I114" s="494"/>
      <c r="J114" s="494"/>
      <c r="K114" s="494"/>
      <c r="L114" s="503"/>
    </row>
    <row r="115" spans="1:12">
      <c r="A115" s="502" t="s">
        <v>780</v>
      </c>
      <c r="B115" s="491" t="s">
        <v>681</v>
      </c>
      <c r="C115" s="492" t="s">
        <v>805</v>
      </c>
      <c r="D115" s="493" t="s">
        <v>904</v>
      </c>
      <c r="E115" s="494"/>
      <c r="F115" s="494"/>
      <c r="G115" s="494"/>
      <c r="H115" s="494"/>
      <c r="I115" s="494"/>
      <c r="J115" s="494"/>
      <c r="K115" s="494"/>
      <c r="L115" s="503"/>
    </row>
    <row r="116" spans="1:12">
      <c r="A116" s="502" t="s">
        <v>780</v>
      </c>
      <c r="B116" s="491" t="s">
        <v>682</v>
      </c>
      <c r="C116" s="492" t="s">
        <v>806</v>
      </c>
      <c r="D116" s="510" t="s">
        <v>902</v>
      </c>
      <c r="E116" s="494"/>
      <c r="F116" s="494"/>
      <c r="G116" s="494"/>
      <c r="H116" s="494"/>
      <c r="I116" s="494"/>
      <c r="J116" s="494"/>
      <c r="K116" s="494"/>
      <c r="L116" s="503"/>
    </row>
    <row r="117" spans="1:12">
      <c r="A117" s="502" t="s">
        <v>780</v>
      </c>
      <c r="B117" s="491" t="s">
        <v>682</v>
      </c>
      <c r="C117" s="492" t="s">
        <v>806</v>
      </c>
      <c r="D117" s="493" t="s">
        <v>903</v>
      </c>
      <c r="E117" s="494"/>
      <c r="F117" s="494"/>
      <c r="G117" s="494"/>
      <c r="H117" s="494"/>
      <c r="I117" s="494"/>
      <c r="J117" s="494"/>
      <c r="K117" s="494"/>
      <c r="L117" s="503"/>
    </row>
    <row r="118" spans="1:12">
      <c r="A118" s="502" t="s">
        <v>780</v>
      </c>
      <c r="B118" s="491" t="s">
        <v>682</v>
      </c>
      <c r="C118" s="492" t="s">
        <v>806</v>
      </c>
      <c r="D118" s="493" t="s">
        <v>904</v>
      </c>
      <c r="E118" s="494"/>
      <c r="F118" s="494"/>
      <c r="G118" s="494"/>
      <c r="H118" s="494"/>
      <c r="I118" s="494"/>
      <c r="J118" s="494"/>
      <c r="K118" s="494"/>
      <c r="L118" s="503"/>
    </row>
    <row r="119" spans="1:12">
      <c r="A119" s="502" t="s">
        <v>780</v>
      </c>
      <c r="B119" s="491" t="s">
        <v>683</v>
      </c>
      <c r="C119" s="492" t="s">
        <v>807</v>
      </c>
      <c r="D119" s="510" t="s">
        <v>902</v>
      </c>
      <c r="E119" s="494"/>
      <c r="F119" s="494"/>
      <c r="G119" s="494"/>
      <c r="H119" s="494"/>
      <c r="I119" s="494"/>
      <c r="J119" s="494"/>
      <c r="K119" s="494"/>
      <c r="L119" s="503"/>
    </row>
    <row r="120" spans="1:12">
      <c r="A120" s="502" t="s">
        <v>780</v>
      </c>
      <c r="B120" s="491" t="s">
        <v>683</v>
      </c>
      <c r="C120" s="492" t="s">
        <v>807</v>
      </c>
      <c r="D120" s="493" t="s">
        <v>903</v>
      </c>
      <c r="E120" s="494"/>
      <c r="F120" s="494"/>
      <c r="G120" s="494"/>
      <c r="H120" s="494"/>
      <c r="I120" s="494"/>
      <c r="J120" s="494"/>
      <c r="K120" s="494"/>
      <c r="L120" s="503"/>
    </row>
    <row r="121" spans="1:12">
      <c r="A121" s="502" t="s">
        <v>780</v>
      </c>
      <c r="B121" s="491" t="s">
        <v>683</v>
      </c>
      <c r="C121" s="492" t="s">
        <v>807</v>
      </c>
      <c r="D121" s="493" t="s">
        <v>904</v>
      </c>
      <c r="E121" s="494"/>
      <c r="F121" s="494"/>
      <c r="G121" s="494"/>
      <c r="H121" s="494"/>
      <c r="I121" s="494"/>
      <c r="J121" s="494"/>
      <c r="K121" s="494"/>
      <c r="L121" s="503"/>
    </row>
    <row r="122" spans="1:12">
      <c r="A122" s="502" t="s">
        <v>780</v>
      </c>
      <c r="B122" s="491" t="s">
        <v>684</v>
      </c>
      <c r="C122" s="492" t="s">
        <v>808</v>
      </c>
      <c r="D122" s="510" t="s">
        <v>902</v>
      </c>
      <c r="E122" s="494"/>
      <c r="F122" s="494"/>
      <c r="G122" s="494"/>
      <c r="H122" s="494"/>
      <c r="I122" s="494"/>
      <c r="J122" s="494"/>
      <c r="K122" s="494"/>
      <c r="L122" s="503"/>
    </row>
    <row r="123" spans="1:12">
      <c r="A123" s="502" t="s">
        <v>780</v>
      </c>
      <c r="B123" s="491" t="s">
        <v>684</v>
      </c>
      <c r="C123" s="492" t="s">
        <v>808</v>
      </c>
      <c r="D123" s="493" t="s">
        <v>903</v>
      </c>
      <c r="E123" s="494"/>
      <c r="F123" s="494"/>
      <c r="G123" s="494"/>
      <c r="H123" s="494"/>
      <c r="I123" s="494"/>
      <c r="J123" s="494"/>
      <c r="K123" s="494"/>
      <c r="L123" s="503"/>
    </row>
    <row r="124" spans="1:12">
      <c r="A124" s="502" t="s">
        <v>780</v>
      </c>
      <c r="B124" s="491" t="s">
        <v>684</v>
      </c>
      <c r="C124" s="492" t="s">
        <v>808</v>
      </c>
      <c r="D124" s="493" t="s">
        <v>904</v>
      </c>
      <c r="E124" s="494"/>
      <c r="F124" s="494"/>
      <c r="G124" s="494"/>
      <c r="H124" s="494"/>
      <c r="I124" s="494"/>
      <c r="J124" s="494"/>
      <c r="K124" s="494"/>
      <c r="L124" s="503"/>
    </row>
    <row r="125" spans="1:12">
      <c r="A125" s="502" t="s">
        <v>780</v>
      </c>
      <c r="B125" s="491" t="s">
        <v>685</v>
      </c>
      <c r="C125" s="492" t="s">
        <v>809</v>
      </c>
      <c r="D125" s="510" t="s">
        <v>902</v>
      </c>
      <c r="E125" s="494"/>
      <c r="F125" s="494"/>
      <c r="G125" s="494"/>
      <c r="H125" s="494"/>
      <c r="I125" s="494"/>
      <c r="J125" s="494"/>
      <c r="K125" s="494"/>
      <c r="L125" s="503"/>
    </row>
    <row r="126" spans="1:12">
      <c r="A126" s="502" t="s">
        <v>780</v>
      </c>
      <c r="B126" s="491" t="s">
        <v>685</v>
      </c>
      <c r="C126" s="492" t="s">
        <v>809</v>
      </c>
      <c r="D126" s="493" t="s">
        <v>903</v>
      </c>
      <c r="E126" s="494"/>
      <c r="F126" s="494"/>
      <c r="G126" s="494"/>
      <c r="H126" s="494"/>
      <c r="I126" s="494"/>
      <c r="J126" s="494"/>
      <c r="K126" s="494"/>
      <c r="L126" s="503"/>
    </row>
    <row r="127" spans="1:12">
      <c r="A127" s="502" t="s">
        <v>780</v>
      </c>
      <c r="B127" s="491" t="s">
        <v>685</v>
      </c>
      <c r="C127" s="492" t="s">
        <v>809</v>
      </c>
      <c r="D127" s="493" t="s">
        <v>904</v>
      </c>
      <c r="E127" s="494"/>
      <c r="F127" s="494"/>
      <c r="G127" s="494"/>
      <c r="H127" s="494"/>
      <c r="I127" s="494"/>
      <c r="J127" s="494"/>
      <c r="K127" s="494"/>
      <c r="L127" s="503"/>
    </row>
    <row r="128" spans="1:12">
      <c r="A128" s="502" t="s">
        <v>780</v>
      </c>
      <c r="B128" s="491" t="s">
        <v>686</v>
      </c>
      <c r="C128" s="492" t="s">
        <v>810</v>
      </c>
      <c r="D128" s="510" t="s">
        <v>902</v>
      </c>
      <c r="E128" s="494"/>
      <c r="F128" s="494"/>
      <c r="G128" s="494"/>
      <c r="H128" s="494"/>
      <c r="I128" s="494"/>
      <c r="J128" s="494"/>
      <c r="K128" s="494"/>
      <c r="L128" s="503"/>
    </row>
    <row r="129" spans="1:12">
      <c r="A129" s="502" t="s">
        <v>780</v>
      </c>
      <c r="B129" s="491" t="s">
        <v>686</v>
      </c>
      <c r="C129" s="492" t="s">
        <v>810</v>
      </c>
      <c r="D129" s="493" t="s">
        <v>903</v>
      </c>
      <c r="E129" s="494"/>
      <c r="F129" s="494"/>
      <c r="G129" s="494"/>
      <c r="H129" s="494"/>
      <c r="I129" s="494"/>
      <c r="J129" s="494"/>
      <c r="K129" s="494"/>
      <c r="L129" s="503"/>
    </row>
    <row r="130" spans="1:12">
      <c r="A130" s="502" t="s">
        <v>780</v>
      </c>
      <c r="B130" s="491" t="s">
        <v>686</v>
      </c>
      <c r="C130" s="492" t="s">
        <v>810</v>
      </c>
      <c r="D130" s="493" t="s">
        <v>904</v>
      </c>
      <c r="E130" s="494"/>
      <c r="F130" s="494"/>
      <c r="G130" s="494"/>
      <c r="H130" s="494"/>
      <c r="I130" s="494"/>
      <c r="J130" s="494"/>
      <c r="K130" s="494"/>
      <c r="L130" s="503"/>
    </row>
    <row r="131" spans="1:12">
      <c r="A131" s="502" t="s">
        <v>779</v>
      </c>
      <c r="B131" s="491" t="s">
        <v>660</v>
      </c>
      <c r="C131" s="492" t="s">
        <v>784</v>
      </c>
      <c r="D131" s="510" t="s">
        <v>902</v>
      </c>
      <c r="E131" s="494"/>
      <c r="F131" s="494"/>
      <c r="G131" s="494"/>
      <c r="H131" s="494"/>
      <c r="I131" s="494"/>
      <c r="J131" s="494"/>
      <c r="K131" s="494"/>
      <c r="L131" s="503"/>
    </row>
    <row r="132" spans="1:12">
      <c r="A132" s="502" t="s">
        <v>779</v>
      </c>
      <c r="B132" s="491" t="s">
        <v>660</v>
      </c>
      <c r="C132" s="492" t="s">
        <v>784</v>
      </c>
      <c r="D132" s="493" t="s">
        <v>903</v>
      </c>
      <c r="E132" s="494"/>
      <c r="F132" s="494"/>
      <c r="G132" s="494"/>
      <c r="H132" s="494"/>
      <c r="I132" s="494"/>
      <c r="J132" s="494"/>
      <c r="K132" s="494"/>
      <c r="L132" s="503"/>
    </row>
    <row r="133" spans="1:12">
      <c r="A133" s="502" t="s">
        <v>779</v>
      </c>
      <c r="B133" s="491" t="s">
        <v>660</v>
      </c>
      <c r="C133" s="492" t="s">
        <v>784</v>
      </c>
      <c r="D133" s="493" t="s">
        <v>904</v>
      </c>
      <c r="E133" s="494"/>
      <c r="F133" s="494"/>
      <c r="G133" s="494"/>
      <c r="H133" s="494"/>
      <c r="I133" s="494"/>
      <c r="J133" s="494"/>
      <c r="K133" s="494"/>
      <c r="L133" s="503"/>
    </row>
    <row r="134" spans="1:12">
      <c r="A134" s="502" t="s">
        <v>780</v>
      </c>
      <c r="B134" s="491" t="s">
        <v>687</v>
      </c>
      <c r="C134" s="492" t="s">
        <v>811</v>
      </c>
      <c r="D134" s="510" t="s">
        <v>902</v>
      </c>
      <c r="E134" s="494"/>
      <c r="F134" s="494"/>
      <c r="G134" s="494"/>
      <c r="H134" s="494"/>
      <c r="I134" s="494"/>
      <c r="J134" s="494"/>
      <c r="K134" s="494"/>
      <c r="L134" s="503"/>
    </row>
    <row r="135" spans="1:12">
      <c r="A135" s="502" t="s">
        <v>780</v>
      </c>
      <c r="B135" s="491" t="s">
        <v>687</v>
      </c>
      <c r="C135" s="492" t="s">
        <v>811</v>
      </c>
      <c r="D135" s="493" t="s">
        <v>903</v>
      </c>
      <c r="E135" s="494"/>
      <c r="F135" s="494"/>
      <c r="G135" s="494"/>
      <c r="H135" s="494"/>
      <c r="I135" s="494"/>
      <c r="J135" s="494"/>
      <c r="K135" s="494"/>
      <c r="L135" s="503"/>
    </row>
    <row r="136" spans="1:12">
      <c r="A136" s="502" t="s">
        <v>780</v>
      </c>
      <c r="B136" s="491" t="s">
        <v>687</v>
      </c>
      <c r="C136" s="492" t="s">
        <v>811</v>
      </c>
      <c r="D136" s="493" t="s">
        <v>904</v>
      </c>
      <c r="E136" s="494"/>
      <c r="F136" s="494"/>
      <c r="G136" s="494"/>
      <c r="H136" s="494"/>
      <c r="I136" s="494"/>
      <c r="J136" s="494"/>
      <c r="K136" s="494"/>
      <c r="L136" s="503"/>
    </row>
    <row r="137" spans="1:12">
      <c r="A137" s="502" t="s">
        <v>780</v>
      </c>
      <c r="B137" s="491" t="s">
        <v>688</v>
      </c>
      <c r="C137" s="492" t="s">
        <v>812</v>
      </c>
      <c r="D137" s="510" t="s">
        <v>902</v>
      </c>
      <c r="E137" s="494"/>
      <c r="F137" s="494"/>
      <c r="G137" s="494"/>
      <c r="H137" s="494"/>
      <c r="I137" s="494"/>
      <c r="J137" s="494"/>
      <c r="K137" s="494"/>
      <c r="L137" s="503"/>
    </row>
    <row r="138" spans="1:12">
      <c r="A138" s="502" t="s">
        <v>780</v>
      </c>
      <c r="B138" s="491" t="s">
        <v>688</v>
      </c>
      <c r="C138" s="492" t="s">
        <v>812</v>
      </c>
      <c r="D138" s="493" t="s">
        <v>903</v>
      </c>
      <c r="E138" s="494"/>
      <c r="F138" s="494"/>
      <c r="G138" s="494"/>
      <c r="H138" s="494"/>
      <c r="I138" s="494"/>
      <c r="J138" s="494"/>
      <c r="K138" s="494"/>
      <c r="L138" s="503"/>
    </row>
    <row r="139" spans="1:12">
      <c r="A139" s="502" t="s">
        <v>780</v>
      </c>
      <c r="B139" s="491" t="s">
        <v>688</v>
      </c>
      <c r="C139" s="492" t="s">
        <v>812</v>
      </c>
      <c r="D139" s="493" t="s">
        <v>904</v>
      </c>
      <c r="E139" s="494"/>
      <c r="F139" s="494"/>
      <c r="G139" s="494"/>
      <c r="H139" s="494"/>
      <c r="I139" s="494"/>
      <c r="J139" s="494"/>
      <c r="K139" s="494"/>
      <c r="L139" s="503"/>
    </row>
    <row r="140" spans="1:12">
      <c r="A140" s="502" t="s">
        <v>780</v>
      </c>
      <c r="B140" s="491" t="s">
        <v>689</v>
      </c>
      <c r="C140" s="492" t="s">
        <v>813</v>
      </c>
      <c r="D140" s="510" t="s">
        <v>902</v>
      </c>
      <c r="E140" s="494"/>
      <c r="F140" s="494"/>
      <c r="G140" s="494"/>
      <c r="H140" s="494"/>
      <c r="I140" s="494"/>
      <c r="J140" s="494"/>
      <c r="K140" s="494"/>
      <c r="L140" s="503"/>
    </row>
    <row r="141" spans="1:12">
      <c r="A141" s="502" t="s">
        <v>780</v>
      </c>
      <c r="B141" s="491" t="s">
        <v>689</v>
      </c>
      <c r="C141" s="492" t="s">
        <v>813</v>
      </c>
      <c r="D141" s="493" t="s">
        <v>903</v>
      </c>
      <c r="E141" s="494"/>
      <c r="F141" s="494"/>
      <c r="G141" s="494"/>
      <c r="H141" s="494"/>
      <c r="I141" s="494"/>
      <c r="J141" s="494"/>
      <c r="K141" s="494"/>
      <c r="L141" s="503"/>
    </row>
    <row r="142" spans="1:12">
      <c r="A142" s="502" t="s">
        <v>780</v>
      </c>
      <c r="B142" s="491" t="s">
        <v>689</v>
      </c>
      <c r="C142" s="492" t="s">
        <v>813</v>
      </c>
      <c r="D142" s="493" t="s">
        <v>904</v>
      </c>
      <c r="E142" s="494"/>
      <c r="F142" s="494"/>
      <c r="G142" s="494"/>
      <c r="H142" s="494"/>
      <c r="I142" s="494"/>
      <c r="J142" s="494"/>
      <c r="K142" s="494"/>
      <c r="L142" s="503"/>
    </row>
    <row r="143" spans="1:12">
      <c r="A143" s="502" t="s">
        <v>780</v>
      </c>
      <c r="B143" s="495" t="s">
        <v>690</v>
      </c>
      <c r="C143" s="492" t="s">
        <v>814</v>
      </c>
      <c r="D143" s="510" t="s">
        <v>902</v>
      </c>
      <c r="E143" s="494"/>
      <c r="F143" s="494"/>
      <c r="G143" s="494"/>
      <c r="H143" s="494"/>
      <c r="I143" s="494"/>
      <c r="J143" s="494"/>
      <c r="K143" s="494"/>
      <c r="L143" s="503"/>
    </row>
    <row r="144" spans="1:12">
      <c r="A144" s="502" t="s">
        <v>780</v>
      </c>
      <c r="B144" s="495" t="s">
        <v>690</v>
      </c>
      <c r="C144" s="492" t="s">
        <v>814</v>
      </c>
      <c r="D144" s="493" t="s">
        <v>903</v>
      </c>
      <c r="E144" s="494"/>
      <c r="F144" s="494"/>
      <c r="G144" s="494"/>
      <c r="H144" s="494"/>
      <c r="I144" s="494"/>
      <c r="J144" s="494"/>
      <c r="K144" s="494"/>
      <c r="L144" s="503"/>
    </row>
    <row r="145" spans="1:12">
      <c r="A145" s="502" t="s">
        <v>780</v>
      </c>
      <c r="B145" s="495" t="s">
        <v>690</v>
      </c>
      <c r="C145" s="492" t="s">
        <v>814</v>
      </c>
      <c r="D145" s="493" t="s">
        <v>904</v>
      </c>
      <c r="E145" s="494"/>
      <c r="F145" s="494"/>
      <c r="G145" s="494"/>
      <c r="H145" s="494"/>
      <c r="I145" s="494"/>
      <c r="J145" s="494"/>
      <c r="K145" s="494"/>
      <c r="L145" s="503"/>
    </row>
    <row r="146" spans="1:12">
      <c r="A146" s="502" t="s">
        <v>780</v>
      </c>
      <c r="B146" s="495" t="s">
        <v>691</v>
      </c>
      <c r="C146" s="492" t="s">
        <v>815</v>
      </c>
      <c r="D146" s="510" t="s">
        <v>902</v>
      </c>
      <c r="E146" s="494"/>
      <c r="F146" s="494"/>
      <c r="G146" s="494"/>
      <c r="H146" s="494"/>
      <c r="I146" s="494"/>
      <c r="J146" s="494"/>
      <c r="K146" s="494"/>
      <c r="L146" s="503"/>
    </row>
    <row r="147" spans="1:12">
      <c r="A147" s="502" t="s">
        <v>780</v>
      </c>
      <c r="B147" s="495" t="s">
        <v>691</v>
      </c>
      <c r="C147" s="492" t="s">
        <v>815</v>
      </c>
      <c r="D147" s="493" t="s">
        <v>903</v>
      </c>
      <c r="E147" s="494"/>
      <c r="F147" s="494"/>
      <c r="G147" s="494"/>
      <c r="H147" s="494"/>
      <c r="I147" s="494"/>
      <c r="J147" s="494"/>
      <c r="K147" s="494"/>
      <c r="L147" s="503"/>
    </row>
    <row r="148" spans="1:12">
      <c r="A148" s="502" t="s">
        <v>780</v>
      </c>
      <c r="B148" s="495" t="s">
        <v>691</v>
      </c>
      <c r="C148" s="492" t="s">
        <v>815</v>
      </c>
      <c r="D148" s="493" t="s">
        <v>904</v>
      </c>
      <c r="E148" s="494"/>
      <c r="F148" s="494"/>
      <c r="G148" s="494"/>
      <c r="H148" s="494"/>
      <c r="I148" s="494"/>
      <c r="J148" s="494"/>
      <c r="K148" s="494"/>
      <c r="L148" s="503"/>
    </row>
    <row r="149" spans="1:12">
      <c r="A149" s="502" t="s">
        <v>780</v>
      </c>
      <c r="B149" s="495" t="s">
        <v>692</v>
      </c>
      <c r="C149" s="492" t="s">
        <v>816</v>
      </c>
      <c r="D149" s="510" t="s">
        <v>902</v>
      </c>
      <c r="E149" s="494"/>
      <c r="F149" s="494"/>
      <c r="G149" s="494"/>
      <c r="H149" s="494"/>
      <c r="I149" s="494"/>
      <c r="J149" s="494"/>
      <c r="K149" s="494"/>
      <c r="L149" s="503"/>
    </row>
    <row r="150" spans="1:12">
      <c r="A150" s="502" t="s">
        <v>780</v>
      </c>
      <c r="B150" s="495" t="s">
        <v>692</v>
      </c>
      <c r="C150" s="492" t="s">
        <v>816</v>
      </c>
      <c r="D150" s="493" t="s">
        <v>903</v>
      </c>
      <c r="E150" s="494"/>
      <c r="F150" s="494"/>
      <c r="G150" s="494"/>
      <c r="H150" s="494"/>
      <c r="I150" s="494"/>
      <c r="J150" s="494"/>
      <c r="K150" s="494"/>
      <c r="L150" s="503"/>
    </row>
    <row r="151" spans="1:12">
      <c r="A151" s="502" t="s">
        <v>780</v>
      </c>
      <c r="B151" s="495" t="s">
        <v>692</v>
      </c>
      <c r="C151" s="492" t="s">
        <v>816</v>
      </c>
      <c r="D151" s="493" t="s">
        <v>904</v>
      </c>
      <c r="E151" s="494"/>
      <c r="F151" s="494"/>
      <c r="G151" s="494"/>
      <c r="H151" s="494"/>
      <c r="I151" s="494"/>
      <c r="J151" s="494"/>
      <c r="K151" s="494"/>
      <c r="L151" s="503"/>
    </row>
    <row r="152" spans="1:12">
      <c r="A152" s="502" t="s">
        <v>780</v>
      </c>
      <c r="B152" s="491" t="s">
        <v>693</v>
      </c>
      <c r="C152" s="492" t="s">
        <v>817</v>
      </c>
      <c r="D152" s="510" t="s">
        <v>902</v>
      </c>
      <c r="E152" s="494"/>
      <c r="F152" s="494"/>
      <c r="G152" s="494"/>
      <c r="H152" s="494"/>
      <c r="I152" s="494"/>
      <c r="J152" s="494"/>
      <c r="K152" s="494"/>
      <c r="L152" s="503"/>
    </row>
    <row r="153" spans="1:12">
      <c r="A153" s="502" t="s">
        <v>780</v>
      </c>
      <c r="B153" s="491" t="s">
        <v>693</v>
      </c>
      <c r="C153" s="492" t="s">
        <v>817</v>
      </c>
      <c r="D153" s="493" t="s">
        <v>903</v>
      </c>
      <c r="E153" s="494"/>
      <c r="F153" s="494"/>
      <c r="G153" s="494"/>
      <c r="H153" s="494"/>
      <c r="I153" s="494"/>
      <c r="J153" s="494"/>
      <c r="K153" s="494"/>
      <c r="L153" s="503"/>
    </row>
    <row r="154" spans="1:12">
      <c r="A154" s="502" t="s">
        <v>780</v>
      </c>
      <c r="B154" s="491" t="s">
        <v>693</v>
      </c>
      <c r="C154" s="492" t="s">
        <v>817</v>
      </c>
      <c r="D154" s="493" t="s">
        <v>904</v>
      </c>
      <c r="E154" s="494"/>
      <c r="F154" s="494"/>
      <c r="G154" s="494"/>
      <c r="H154" s="494"/>
      <c r="I154" s="494"/>
      <c r="J154" s="494"/>
      <c r="K154" s="494"/>
      <c r="L154" s="503"/>
    </row>
    <row r="155" spans="1:12">
      <c r="A155" s="502" t="s">
        <v>780</v>
      </c>
      <c r="B155" s="495" t="s">
        <v>694</v>
      </c>
      <c r="C155" s="492" t="s">
        <v>818</v>
      </c>
      <c r="D155" s="510" t="s">
        <v>902</v>
      </c>
      <c r="E155" s="494"/>
      <c r="F155" s="494"/>
      <c r="G155" s="494"/>
      <c r="H155" s="494"/>
      <c r="I155" s="494"/>
      <c r="J155" s="494"/>
      <c r="K155" s="494"/>
      <c r="L155" s="503"/>
    </row>
    <row r="156" spans="1:12">
      <c r="A156" s="502" t="s">
        <v>780</v>
      </c>
      <c r="B156" s="495" t="s">
        <v>694</v>
      </c>
      <c r="C156" s="492" t="s">
        <v>818</v>
      </c>
      <c r="D156" s="493" t="s">
        <v>903</v>
      </c>
      <c r="E156" s="494"/>
      <c r="F156" s="494"/>
      <c r="G156" s="494"/>
      <c r="H156" s="494"/>
      <c r="I156" s="494"/>
      <c r="J156" s="494"/>
      <c r="K156" s="494"/>
      <c r="L156" s="503"/>
    </row>
    <row r="157" spans="1:12">
      <c r="A157" s="502" t="s">
        <v>780</v>
      </c>
      <c r="B157" s="495" t="s">
        <v>694</v>
      </c>
      <c r="C157" s="492" t="s">
        <v>818</v>
      </c>
      <c r="D157" s="493" t="s">
        <v>904</v>
      </c>
      <c r="E157" s="494"/>
      <c r="F157" s="494"/>
      <c r="G157" s="494"/>
      <c r="H157" s="494"/>
      <c r="I157" s="494"/>
      <c r="J157" s="494"/>
      <c r="K157" s="494"/>
      <c r="L157" s="503"/>
    </row>
    <row r="158" spans="1:12">
      <c r="A158" s="502" t="s">
        <v>780</v>
      </c>
      <c r="B158" s="495" t="s">
        <v>695</v>
      </c>
      <c r="C158" s="492" t="s">
        <v>819</v>
      </c>
      <c r="D158" s="510" t="s">
        <v>902</v>
      </c>
      <c r="E158" s="494"/>
      <c r="F158" s="494"/>
      <c r="G158" s="494"/>
      <c r="H158" s="494"/>
      <c r="I158" s="494"/>
      <c r="J158" s="494"/>
      <c r="K158" s="494"/>
      <c r="L158" s="503"/>
    </row>
    <row r="159" spans="1:12">
      <c r="A159" s="502" t="s">
        <v>780</v>
      </c>
      <c r="B159" s="495" t="s">
        <v>695</v>
      </c>
      <c r="C159" s="492" t="s">
        <v>819</v>
      </c>
      <c r="D159" s="493" t="s">
        <v>903</v>
      </c>
      <c r="E159" s="494"/>
      <c r="F159" s="494"/>
      <c r="G159" s="494"/>
      <c r="H159" s="494"/>
      <c r="I159" s="494"/>
      <c r="J159" s="494"/>
      <c r="K159" s="494"/>
      <c r="L159" s="503"/>
    </row>
    <row r="160" spans="1:12">
      <c r="A160" s="502" t="s">
        <v>780</v>
      </c>
      <c r="B160" s="495" t="s">
        <v>695</v>
      </c>
      <c r="C160" s="492" t="s">
        <v>819</v>
      </c>
      <c r="D160" s="493" t="s">
        <v>904</v>
      </c>
      <c r="E160" s="494"/>
      <c r="F160" s="494"/>
      <c r="G160" s="494"/>
      <c r="H160" s="494"/>
      <c r="I160" s="494"/>
      <c r="J160" s="494"/>
      <c r="K160" s="494"/>
      <c r="L160" s="503"/>
    </row>
    <row r="161" spans="1:12">
      <c r="A161" s="502" t="s">
        <v>780</v>
      </c>
      <c r="B161" s="495" t="s">
        <v>696</v>
      </c>
      <c r="C161" s="492" t="s">
        <v>820</v>
      </c>
      <c r="D161" s="510" t="s">
        <v>902</v>
      </c>
      <c r="E161" s="494"/>
      <c r="F161" s="494"/>
      <c r="G161" s="494"/>
      <c r="H161" s="494"/>
      <c r="I161" s="494"/>
      <c r="J161" s="494"/>
      <c r="K161" s="494"/>
      <c r="L161" s="503"/>
    </row>
    <row r="162" spans="1:12">
      <c r="A162" s="502" t="s">
        <v>780</v>
      </c>
      <c r="B162" s="495" t="s">
        <v>696</v>
      </c>
      <c r="C162" s="492" t="s">
        <v>820</v>
      </c>
      <c r="D162" s="493" t="s">
        <v>903</v>
      </c>
      <c r="E162" s="494"/>
      <c r="F162" s="494"/>
      <c r="G162" s="494"/>
      <c r="H162" s="494"/>
      <c r="I162" s="494"/>
      <c r="J162" s="494"/>
      <c r="K162" s="494"/>
      <c r="L162" s="503"/>
    </row>
    <row r="163" spans="1:12">
      <c r="A163" s="502" t="s">
        <v>780</v>
      </c>
      <c r="B163" s="495" t="s">
        <v>696</v>
      </c>
      <c r="C163" s="492" t="s">
        <v>820</v>
      </c>
      <c r="D163" s="493" t="s">
        <v>904</v>
      </c>
      <c r="E163" s="494"/>
      <c r="F163" s="494"/>
      <c r="G163" s="494"/>
      <c r="H163" s="494"/>
      <c r="I163" s="494"/>
      <c r="J163" s="494"/>
      <c r="K163" s="494"/>
      <c r="L163" s="503"/>
    </row>
    <row r="164" spans="1:12">
      <c r="A164" s="502" t="s">
        <v>779</v>
      </c>
      <c r="B164" s="495" t="s">
        <v>661</v>
      </c>
      <c r="C164" s="492" t="s">
        <v>785</v>
      </c>
      <c r="D164" s="510" t="s">
        <v>902</v>
      </c>
      <c r="E164" s="494"/>
      <c r="F164" s="494"/>
      <c r="G164" s="494"/>
      <c r="H164" s="494"/>
      <c r="I164" s="494"/>
      <c r="J164" s="494"/>
      <c r="K164" s="494"/>
      <c r="L164" s="503"/>
    </row>
    <row r="165" spans="1:12">
      <c r="A165" s="502" t="s">
        <v>779</v>
      </c>
      <c r="B165" s="495" t="s">
        <v>661</v>
      </c>
      <c r="C165" s="492" t="s">
        <v>785</v>
      </c>
      <c r="D165" s="493" t="s">
        <v>903</v>
      </c>
      <c r="E165" s="494"/>
      <c r="F165" s="494"/>
      <c r="G165" s="494"/>
      <c r="H165" s="494"/>
      <c r="I165" s="494"/>
      <c r="J165" s="494"/>
      <c r="K165" s="494"/>
      <c r="L165" s="503"/>
    </row>
    <row r="166" spans="1:12">
      <c r="A166" s="502" t="s">
        <v>779</v>
      </c>
      <c r="B166" s="495" t="s">
        <v>661</v>
      </c>
      <c r="C166" s="492" t="s">
        <v>785</v>
      </c>
      <c r="D166" s="493" t="s">
        <v>904</v>
      </c>
      <c r="E166" s="494"/>
      <c r="F166" s="494"/>
      <c r="G166" s="494"/>
      <c r="H166" s="494"/>
      <c r="I166" s="494"/>
      <c r="J166" s="494"/>
      <c r="K166" s="494"/>
      <c r="L166" s="503"/>
    </row>
    <row r="167" spans="1:12">
      <c r="A167" s="502" t="s">
        <v>780</v>
      </c>
      <c r="B167" s="491" t="s">
        <v>697</v>
      </c>
      <c r="C167" s="492" t="s">
        <v>821</v>
      </c>
      <c r="D167" s="510" t="s">
        <v>902</v>
      </c>
      <c r="E167" s="494"/>
      <c r="F167" s="494"/>
      <c r="G167" s="494"/>
      <c r="H167" s="494"/>
      <c r="I167" s="494"/>
      <c r="J167" s="494"/>
      <c r="K167" s="494"/>
      <c r="L167" s="503"/>
    </row>
    <row r="168" spans="1:12">
      <c r="A168" s="502" t="s">
        <v>780</v>
      </c>
      <c r="B168" s="491" t="s">
        <v>697</v>
      </c>
      <c r="C168" s="492" t="s">
        <v>821</v>
      </c>
      <c r="D168" s="493" t="s">
        <v>903</v>
      </c>
      <c r="E168" s="494"/>
      <c r="F168" s="494"/>
      <c r="G168" s="494"/>
      <c r="H168" s="494"/>
      <c r="I168" s="494"/>
      <c r="J168" s="494"/>
      <c r="K168" s="494"/>
      <c r="L168" s="503"/>
    </row>
    <row r="169" spans="1:12">
      <c r="A169" s="502" t="s">
        <v>780</v>
      </c>
      <c r="B169" s="491" t="s">
        <v>697</v>
      </c>
      <c r="C169" s="492" t="s">
        <v>821</v>
      </c>
      <c r="D169" s="493" t="s">
        <v>904</v>
      </c>
      <c r="E169" s="494"/>
      <c r="F169" s="494"/>
      <c r="G169" s="494"/>
      <c r="H169" s="494"/>
      <c r="I169" s="494"/>
      <c r="J169" s="494"/>
      <c r="K169" s="494"/>
      <c r="L169" s="503"/>
    </row>
    <row r="170" spans="1:12">
      <c r="A170" s="502" t="s">
        <v>780</v>
      </c>
      <c r="B170" s="491" t="s">
        <v>698</v>
      </c>
      <c r="C170" s="492" t="s">
        <v>822</v>
      </c>
      <c r="D170" s="510" t="s">
        <v>902</v>
      </c>
      <c r="E170" s="494"/>
      <c r="F170" s="494"/>
      <c r="G170" s="494"/>
      <c r="H170" s="494"/>
      <c r="I170" s="494"/>
      <c r="J170" s="494"/>
      <c r="K170" s="494"/>
      <c r="L170" s="503"/>
    </row>
    <row r="171" spans="1:12">
      <c r="A171" s="502" t="s">
        <v>780</v>
      </c>
      <c r="B171" s="491" t="s">
        <v>698</v>
      </c>
      <c r="C171" s="492" t="s">
        <v>822</v>
      </c>
      <c r="D171" s="493" t="s">
        <v>903</v>
      </c>
      <c r="E171" s="494"/>
      <c r="F171" s="494"/>
      <c r="G171" s="494"/>
      <c r="H171" s="494"/>
      <c r="I171" s="494"/>
      <c r="J171" s="494"/>
      <c r="K171" s="494"/>
      <c r="L171" s="503"/>
    </row>
    <row r="172" spans="1:12">
      <c r="A172" s="502" t="s">
        <v>780</v>
      </c>
      <c r="B172" s="491" t="s">
        <v>698</v>
      </c>
      <c r="C172" s="492" t="s">
        <v>822</v>
      </c>
      <c r="D172" s="493" t="s">
        <v>904</v>
      </c>
      <c r="E172" s="494"/>
      <c r="F172" s="494"/>
      <c r="G172" s="494"/>
      <c r="H172" s="494"/>
      <c r="I172" s="494"/>
      <c r="J172" s="494"/>
      <c r="K172" s="494"/>
      <c r="L172" s="503"/>
    </row>
    <row r="173" spans="1:12">
      <c r="A173" s="502" t="s">
        <v>780</v>
      </c>
      <c r="B173" s="491" t="s">
        <v>699</v>
      </c>
      <c r="C173" s="492" t="s">
        <v>823</v>
      </c>
      <c r="D173" s="510" t="s">
        <v>902</v>
      </c>
      <c r="E173" s="494"/>
      <c r="F173" s="494"/>
      <c r="G173" s="494"/>
      <c r="H173" s="494"/>
      <c r="I173" s="494"/>
      <c r="J173" s="494"/>
      <c r="K173" s="494"/>
      <c r="L173" s="503"/>
    </row>
    <row r="174" spans="1:12">
      <c r="A174" s="502" t="s">
        <v>780</v>
      </c>
      <c r="B174" s="491" t="s">
        <v>699</v>
      </c>
      <c r="C174" s="492" t="s">
        <v>823</v>
      </c>
      <c r="D174" s="493" t="s">
        <v>903</v>
      </c>
      <c r="E174" s="494"/>
      <c r="F174" s="494"/>
      <c r="G174" s="494"/>
      <c r="H174" s="494"/>
      <c r="I174" s="494"/>
      <c r="J174" s="494"/>
      <c r="K174" s="494"/>
      <c r="L174" s="503"/>
    </row>
    <row r="175" spans="1:12">
      <c r="A175" s="502" t="s">
        <v>780</v>
      </c>
      <c r="B175" s="491" t="s">
        <v>699</v>
      </c>
      <c r="C175" s="492" t="s">
        <v>823</v>
      </c>
      <c r="D175" s="493" t="s">
        <v>904</v>
      </c>
      <c r="E175" s="494"/>
      <c r="F175" s="494"/>
      <c r="G175" s="494"/>
      <c r="H175" s="494"/>
      <c r="I175" s="494"/>
      <c r="J175" s="494"/>
      <c r="K175" s="494"/>
      <c r="L175" s="503"/>
    </row>
    <row r="176" spans="1:12">
      <c r="A176" s="502" t="s">
        <v>780</v>
      </c>
      <c r="B176" s="491" t="s">
        <v>700</v>
      </c>
      <c r="C176" s="492" t="s">
        <v>824</v>
      </c>
      <c r="D176" s="510" t="s">
        <v>902</v>
      </c>
      <c r="E176" s="494"/>
      <c r="F176" s="494"/>
      <c r="G176" s="494"/>
      <c r="H176" s="494"/>
      <c r="I176" s="494"/>
      <c r="J176" s="494"/>
      <c r="K176" s="494"/>
      <c r="L176" s="503"/>
    </row>
    <row r="177" spans="1:12">
      <c r="A177" s="502" t="s">
        <v>780</v>
      </c>
      <c r="B177" s="491" t="s">
        <v>700</v>
      </c>
      <c r="C177" s="492" t="s">
        <v>824</v>
      </c>
      <c r="D177" s="493" t="s">
        <v>903</v>
      </c>
      <c r="E177" s="494"/>
      <c r="F177" s="494"/>
      <c r="G177" s="494"/>
      <c r="H177" s="494"/>
      <c r="I177" s="494"/>
      <c r="J177" s="494"/>
      <c r="K177" s="494"/>
      <c r="L177" s="503"/>
    </row>
    <row r="178" spans="1:12">
      <c r="A178" s="502" t="s">
        <v>780</v>
      </c>
      <c r="B178" s="491" t="s">
        <v>700</v>
      </c>
      <c r="C178" s="492" t="s">
        <v>824</v>
      </c>
      <c r="D178" s="493" t="s">
        <v>904</v>
      </c>
      <c r="E178" s="494"/>
      <c r="F178" s="494"/>
      <c r="G178" s="494"/>
      <c r="H178" s="494"/>
      <c r="I178" s="494"/>
      <c r="J178" s="494"/>
      <c r="K178" s="494"/>
      <c r="L178" s="503"/>
    </row>
    <row r="179" spans="1:12">
      <c r="A179" s="502" t="s">
        <v>780</v>
      </c>
      <c r="B179" s="491" t="s">
        <v>701</v>
      </c>
      <c r="C179" s="492" t="s">
        <v>825</v>
      </c>
      <c r="D179" s="510" t="s">
        <v>902</v>
      </c>
      <c r="E179" s="494"/>
      <c r="F179" s="494"/>
      <c r="G179" s="494"/>
      <c r="H179" s="494"/>
      <c r="I179" s="494"/>
      <c r="J179" s="494"/>
      <c r="K179" s="494"/>
      <c r="L179" s="503"/>
    </row>
    <row r="180" spans="1:12">
      <c r="A180" s="502" t="s">
        <v>780</v>
      </c>
      <c r="B180" s="491" t="s">
        <v>701</v>
      </c>
      <c r="C180" s="492" t="s">
        <v>825</v>
      </c>
      <c r="D180" s="493" t="s">
        <v>903</v>
      </c>
      <c r="E180" s="494"/>
      <c r="F180" s="494"/>
      <c r="G180" s="494"/>
      <c r="H180" s="494"/>
      <c r="I180" s="494"/>
      <c r="J180" s="494"/>
      <c r="K180" s="494"/>
      <c r="L180" s="503"/>
    </row>
    <row r="181" spans="1:12">
      <c r="A181" s="502" t="s">
        <v>780</v>
      </c>
      <c r="B181" s="491" t="s">
        <v>701</v>
      </c>
      <c r="C181" s="492" t="s">
        <v>825</v>
      </c>
      <c r="D181" s="493" t="s">
        <v>904</v>
      </c>
      <c r="E181" s="494"/>
      <c r="F181" s="494"/>
      <c r="G181" s="494"/>
      <c r="H181" s="494"/>
      <c r="I181" s="494"/>
      <c r="J181" s="494"/>
      <c r="K181" s="494"/>
      <c r="L181" s="503"/>
    </row>
    <row r="182" spans="1:12">
      <c r="A182" s="502" t="s">
        <v>780</v>
      </c>
      <c r="B182" s="491" t="s">
        <v>702</v>
      </c>
      <c r="C182" s="492" t="s">
        <v>826</v>
      </c>
      <c r="D182" s="510" t="s">
        <v>902</v>
      </c>
      <c r="E182" s="494"/>
      <c r="F182" s="494"/>
      <c r="G182" s="494"/>
      <c r="H182" s="494"/>
      <c r="I182" s="494"/>
      <c r="J182" s="494"/>
      <c r="K182" s="494"/>
      <c r="L182" s="503"/>
    </row>
    <row r="183" spans="1:12">
      <c r="A183" s="502" t="s">
        <v>780</v>
      </c>
      <c r="B183" s="491" t="s">
        <v>702</v>
      </c>
      <c r="C183" s="492" t="s">
        <v>826</v>
      </c>
      <c r="D183" s="493" t="s">
        <v>903</v>
      </c>
      <c r="E183" s="494"/>
      <c r="F183" s="494"/>
      <c r="G183" s="494"/>
      <c r="H183" s="494"/>
      <c r="I183" s="494"/>
      <c r="J183" s="494"/>
      <c r="K183" s="494"/>
      <c r="L183" s="503"/>
    </row>
    <row r="184" spans="1:12">
      <c r="A184" s="502" t="s">
        <v>780</v>
      </c>
      <c r="B184" s="491" t="s">
        <v>702</v>
      </c>
      <c r="C184" s="492" t="s">
        <v>826</v>
      </c>
      <c r="D184" s="493" t="s">
        <v>904</v>
      </c>
      <c r="E184" s="494"/>
      <c r="F184" s="494"/>
      <c r="G184" s="494"/>
      <c r="H184" s="494"/>
      <c r="I184" s="494"/>
      <c r="J184" s="494"/>
      <c r="K184" s="494"/>
      <c r="L184" s="503"/>
    </row>
    <row r="185" spans="1:12">
      <c r="A185" s="502" t="s">
        <v>780</v>
      </c>
      <c r="B185" s="491" t="s">
        <v>703</v>
      </c>
      <c r="C185" s="492" t="s">
        <v>827</v>
      </c>
      <c r="D185" s="510" t="s">
        <v>902</v>
      </c>
      <c r="E185" s="494"/>
      <c r="F185" s="494"/>
      <c r="G185" s="494"/>
      <c r="H185" s="494"/>
      <c r="I185" s="494"/>
      <c r="J185" s="494"/>
      <c r="K185" s="494"/>
      <c r="L185" s="503"/>
    </row>
    <row r="186" spans="1:12">
      <c r="A186" s="502" t="s">
        <v>780</v>
      </c>
      <c r="B186" s="491" t="s">
        <v>703</v>
      </c>
      <c r="C186" s="492" t="s">
        <v>827</v>
      </c>
      <c r="D186" s="493" t="s">
        <v>903</v>
      </c>
      <c r="E186" s="494"/>
      <c r="F186" s="494"/>
      <c r="G186" s="494"/>
      <c r="H186" s="494"/>
      <c r="I186" s="494"/>
      <c r="J186" s="494"/>
      <c r="K186" s="494"/>
      <c r="L186" s="503"/>
    </row>
    <row r="187" spans="1:12">
      <c r="A187" s="502" t="s">
        <v>780</v>
      </c>
      <c r="B187" s="491" t="s">
        <v>703</v>
      </c>
      <c r="C187" s="492" t="s">
        <v>827</v>
      </c>
      <c r="D187" s="493" t="s">
        <v>904</v>
      </c>
      <c r="E187" s="494"/>
      <c r="F187" s="494"/>
      <c r="G187" s="494"/>
      <c r="H187" s="494"/>
      <c r="I187" s="494"/>
      <c r="J187" s="494"/>
      <c r="K187" s="494"/>
      <c r="L187" s="503"/>
    </row>
    <row r="188" spans="1:12">
      <c r="A188" s="502" t="s">
        <v>780</v>
      </c>
      <c r="B188" s="491" t="s">
        <v>704</v>
      </c>
      <c r="C188" s="492" t="s">
        <v>828</v>
      </c>
      <c r="D188" s="510" t="s">
        <v>902</v>
      </c>
      <c r="E188" s="494"/>
      <c r="F188" s="494"/>
      <c r="G188" s="494"/>
      <c r="H188" s="494"/>
      <c r="I188" s="494"/>
      <c r="J188" s="494"/>
      <c r="K188" s="494"/>
      <c r="L188" s="503"/>
    </row>
    <row r="189" spans="1:12">
      <c r="A189" s="502" t="s">
        <v>780</v>
      </c>
      <c r="B189" s="491" t="s">
        <v>704</v>
      </c>
      <c r="C189" s="492" t="s">
        <v>828</v>
      </c>
      <c r="D189" s="493" t="s">
        <v>903</v>
      </c>
      <c r="E189" s="494"/>
      <c r="F189" s="494"/>
      <c r="G189" s="494"/>
      <c r="H189" s="494"/>
      <c r="I189" s="494"/>
      <c r="J189" s="494"/>
      <c r="K189" s="494"/>
      <c r="L189" s="503"/>
    </row>
    <row r="190" spans="1:12">
      <c r="A190" s="502" t="s">
        <v>780</v>
      </c>
      <c r="B190" s="491" t="s">
        <v>704</v>
      </c>
      <c r="C190" s="492" t="s">
        <v>828</v>
      </c>
      <c r="D190" s="493" t="s">
        <v>904</v>
      </c>
      <c r="E190" s="494"/>
      <c r="F190" s="494"/>
      <c r="G190" s="494"/>
      <c r="H190" s="494"/>
      <c r="I190" s="494"/>
      <c r="J190" s="494"/>
      <c r="K190" s="494"/>
      <c r="L190" s="503"/>
    </row>
    <row r="191" spans="1:12">
      <c r="A191" s="502" t="s">
        <v>780</v>
      </c>
      <c r="B191" s="495" t="s">
        <v>705</v>
      </c>
      <c r="C191" s="492" t="s">
        <v>829</v>
      </c>
      <c r="D191" s="510" t="s">
        <v>902</v>
      </c>
      <c r="E191" s="494"/>
      <c r="F191" s="494"/>
      <c r="G191" s="494"/>
      <c r="H191" s="494"/>
      <c r="I191" s="494"/>
      <c r="J191" s="494"/>
      <c r="K191" s="494"/>
      <c r="L191" s="503"/>
    </row>
    <row r="192" spans="1:12">
      <c r="A192" s="502" t="s">
        <v>780</v>
      </c>
      <c r="B192" s="495" t="s">
        <v>705</v>
      </c>
      <c r="C192" s="492" t="s">
        <v>829</v>
      </c>
      <c r="D192" s="493" t="s">
        <v>903</v>
      </c>
      <c r="E192" s="494"/>
      <c r="F192" s="494"/>
      <c r="G192" s="494"/>
      <c r="H192" s="494"/>
      <c r="I192" s="494"/>
      <c r="J192" s="494"/>
      <c r="K192" s="494"/>
      <c r="L192" s="503"/>
    </row>
    <row r="193" spans="1:12">
      <c r="A193" s="502" t="s">
        <v>780</v>
      </c>
      <c r="B193" s="495" t="s">
        <v>705</v>
      </c>
      <c r="C193" s="492" t="s">
        <v>829</v>
      </c>
      <c r="D193" s="493" t="s">
        <v>904</v>
      </c>
      <c r="E193" s="494"/>
      <c r="F193" s="494"/>
      <c r="G193" s="494"/>
      <c r="H193" s="494"/>
      <c r="I193" s="494"/>
      <c r="J193" s="494"/>
      <c r="K193" s="494"/>
      <c r="L193" s="503"/>
    </row>
    <row r="194" spans="1:12">
      <c r="A194" s="502" t="s">
        <v>780</v>
      </c>
      <c r="B194" s="495" t="s">
        <v>706</v>
      </c>
      <c r="C194" s="492" t="s">
        <v>830</v>
      </c>
      <c r="D194" s="510" t="s">
        <v>902</v>
      </c>
      <c r="E194" s="494"/>
      <c r="F194" s="494"/>
      <c r="G194" s="494"/>
      <c r="H194" s="494"/>
      <c r="I194" s="494"/>
      <c r="J194" s="494"/>
      <c r="K194" s="494"/>
      <c r="L194" s="503"/>
    </row>
    <row r="195" spans="1:12">
      <c r="A195" s="502" t="s">
        <v>780</v>
      </c>
      <c r="B195" s="495" t="s">
        <v>706</v>
      </c>
      <c r="C195" s="492" t="s">
        <v>830</v>
      </c>
      <c r="D195" s="493" t="s">
        <v>903</v>
      </c>
      <c r="E195" s="494"/>
      <c r="F195" s="494"/>
      <c r="G195" s="494"/>
      <c r="H195" s="494"/>
      <c r="I195" s="494"/>
      <c r="J195" s="494"/>
      <c r="K195" s="494"/>
      <c r="L195" s="503"/>
    </row>
    <row r="196" spans="1:12">
      <c r="A196" s="502" t="s">
        <v>780</v>
      </c>
      <c r="B196" s="495" t="s">
        <v>706</v>
      </c>
      <c r="C196" s="492" t="s">
        <v>830</v>
      </c>
      <c r="D196" s="493" t="s">
        <v>904</v>
      </c>
      <c r="E196" s="494"/>
      <c r="F196" s="494"/>
      <c r="G196" s="494"/>
      <c r="H196" s="494"/>
      <c r="I196" s="494"/>
      <c r="J196" s="494"/>
      <c r="K196" s="494"/>
      <c r="L196" s="503"/>
    </row>
    <row r="197" spans="1:12">
      <c r="A197" s="502" t="s">
        <v>779</v>
      </c>
      <c r="B197" s="491" t="s">
        <v>662</v>
      </c>
      <c r="C197" s="492" t="s">
        <v>786</v>
      </c>
      <c r="D197" s="510" t="s">
        <v>902</v>
      </c>
      <c r="E197" s="494"/>
      <c r="F197" s="494"/>
      <c r="G197" s="494"/>
      <c r="H197" s="494"/>
      <c r="I197" s="494"/>
      <c r="J197" s="494"/>
      <c r="K197" s="494"/>
      <c r="L197" s="503"/>
    </row>
    <row r="198" spans="1:12">
      <c r="A198" s="502" t="s">
        <v>779</v>
      </c>
      <c r="B198" s="491" t="s">
        <v>662</v>
      </c>
      <c r="C198" s="492" t="s">
        <v>786</v>
      </c>
      <c r="D198" s="493" t="s">
        <v>903</v>
      </c>
      <c r="E198" s="494"/>
      <c r="F198" s="494"/>
      <c r="G198" s="494"/>
      <c r="H198" s="494"/>
      <c r="I198" s="494"/>
      <c r="J198" s="494"/>
      <c r="K198" s="494"/>
      <c r="L198" s="503"/>
    </row>
    <row r="199" spans="1:12">
      <c r="A199" s="502" t="s">
        <v>779</v>
      </c>
      <c r="B199" s="491" t="s">
        <v>662</v>
      </c>
      <c r="C199" s="492" t="s">
        <v>786</v>
      </c>
      <c r="D199" s="493" t="s">
        <v>904</v>
      </c>
      <c r="E199" s="494"/>
      <c r="F199" s="494"/>
      <c r="G199" s="494"/>
      <c r="H199" s="494"/>
      <c r="I199" s="494"/>
      <c r="J199" s="494"/>
      <c r="K199" s="494"/>
      <c r="L199" s="503"/>
    </row>
    <row r="200" spans="1:12">
      <c r="A200" s="502" t="s">
        <v>780</v>
      </c>
      <c r="B200" s="495" t="s">
        <v>707</v>
      </c>
      <c r="C200" s="492" t="s">
        <v>831</v>
      </c>
      <c r="D200" s="510" t="s">
        <v>902</v>
      </c>
      <c r="E200" s="494"/>
      <c r="F200" s="494"/>
      <c r="G200" s="494"/>
      <c r="H200" s="494"/>
      <c r="I200" s="494"/>
      <c r="J200" s="494"/>
      <c r="K200" s="494"/>
      <c r="L200" s="503"/>
    </row>
    <row r="201" spans="1:12">
      <c r="A201" s="502" t="s">
        <v>780</v>
      </c>
      <c r="B201" s="495" t="s">
        <v>707</v>
      </c>
      <c r="C201" s="492" t="s">
        <v>831</v>
      </c>
      <c r="D201" s="493" t="s">
        <v>903</v>
      </c>
      <c r="E201" s="494"/>
      <c r="F201" s="494"/>
      <c r="G201" s="494"/>
      <c r="H201" s="494"/>
      <c r="I201" s="494"/>
      <c r="J201" s="494"/>
      <c r="K201" s="494"/>
      <c r="L201" s="503"/>
    </row>
    <row r="202" spans="1:12">
      <c r="A202" s="502" t="s">
        <v>780</v>
      </c>
      <c r="B202" s="495" t="s">
        <v>707</v>
      </c>
      <c r="C202" s="492" t="s">
        <v>831</v>
      </c>
      <c r="D202" s="493" t="s">
        <v>904</v>
      </c>
      <c r="E202" s="494"/>
      <c r="F202" s="494"/>
      <c r="G202" s="494"/>
      <c r="H202" s="494"/>
      <c r="I202" s="494"/>
      <c r="J202" s="494"/>
      <c r="K202" s="494"/>
      <c r="L202" s="503"/>
    </row>
    <row r="203" spans="1:12">
      <c r="A203" s="502" t="s">
        <v>780</v>
      </c>
      <c r="B203" s="491" t="s">
        <v>708</v>
      </c>
      <c r="C203" s="492" t="s">
        <v>832</v>
      </c>
      <c r="D203" s="510" t="s">
        <v>902</v>
      </c>
      <c r="E203" s="494"/>
      <c r="F203" s="494"/>
      <c r="G203" s="494"/>
      <c r="H203" s="494"/>
      <c r="I203" s="494"/>
      <c r="J203" s="494"/>
      <c r="K203" s="494"/>
      <c r="L203" s="503"/>
    </row>
    <row r="204" spans="1:12">
      <c r="A204" s="502" t="s">
        <v>780</v>
      </c>
      <c r="B204" s="491" t="s">
        <v>708</v>
      </c>
      <c r="C204" s="492" t="s">
        <v>832</v>
      </c>
      <c r="D204" s="493" t="s">
        <v>903</v>
      </c>
      <c r="E204" s="494"/>
      <c r="F204" s="494"/>
      <c r="G204" s="494"/>
      <c r="H204" s="494"/>
      <c r="I204" s="494"/>
      <c r="J204" s="494"/>
      <c r="K204" s="494"/>
      <c r="L204" s="503"/>
    </row>
    <row r="205" spans="1:12">
      <c r="A205" s="502" t="s">
        <v>780</v>
      </c>
      <c r="B205" s="491" t="s">
        <v>708</v>
      </c>
      <c r="C205" s="492" t="s">
        <v>832</v>
      </c>
      <c r="D205" s="493" t="s">
        <v>904</v>
      </c>
      <c r="E205" s="494"/>
      <c r="F205" s="494"/>
      <c r="G205" s="494"/>
      <c r="H205" s="494"/>
      <c r="I205" s="494"/>
      <c r="J205" s="494"/>
      <c r="K205" s="494"/>
      <c r="L205" s="503"/>
    </row>
    <row r="206" spans="1:12">
      <c r="A206" s="502" t="s">
        <v>780</v>
      </c>
      <c r="B206" s="491" t="s">
        <v>709</v>
      </c>
      <c r="C206" s="492" t="s">
        <v>833</v>
      </c>
      <c r="D206" s="510" t="s">
        <v>902</v>
      </c>
      <c r="E206" s="494"/>
      <c r="F206" s="494"/>
      <c r="G206" s="494"/>
      <c r="H206" s="494"/>
      <c r="I206" s="494"/>
      <c r="J206" s="494"/>
      <c r="K206" s="494"/>
      <c r="L206" s="503"/>
    </row>
    <row r="207" spans="1:12">
      <c r="A207" s="502" t="s">
        <v>780</v>
      </c>
      <c r="B207" s="491" t="s">
        <v>709</v>
      </c>
      <c r="C207" s="492" t="s">
        <v>833</v>
      </c>
      <c r="D207" s="493" t="s">
        <v>903</v>
      </c>
      <c r="E207" s="494"/>
      <c r="F207" s="494"/>
      <c r="G207" s="494"/>
      <c r="H207" s="494"/>
      <c r="I207" s="494"/>
      <c r="J207" s="494"/>
      <c r="K207" s="494"/>
      <c r="L207" s="503"/>
    </row>
    <row r="208" spans="1:12">
      <c r="A208" s="502" t="s">
        <v>780</v>
      </c>
      <c r="B208" s="491" t="s">
        <v>709</v>
      </c>
      <c r="C208" s="492" t="s">
        <v>833</v>
      </c>
      <c r="D208" s="493" t="s">
        <v>904</v>
      </c>
      <c r="E208" s="494"/>
      <c r="F208" s="494"/>
      <c r="G208" s="494"/>
      <c r="H208" s="494"/>
      <c r="I208" s="494"/>
      <c r="J208" s="494"/>
      <c r="K208" s="494"/>
      <c r="L208" s="503"/>
    </row>
    <row r="209" spans="1:12">
      <c r="A209" s="502" t="s">
        <v>780</v>
      </c>
      <c r="B209" s="491" t="s">
        <v>710</v>
      </c>
      <c r="C209" s="492" t="s">
        <v>834</v>
      </c>
      <c r="D209" s="510" t="s">
        <v>902</v>
      </c>
      <c r="E209" s="494"/>
      <c r="F209" s="494"/>
      <c r="G209" s="494"/>
      <c r="H209" s="494"/>
      <c r="I209" s="494"/>
      <c r="J209" s="494"/>
      <c r="K209" s="494"/>
      <c r="L209" s="503"/>
    </row>
    <row r="210" spans="1:12">
      <c r="A210" s="502" t="s">
        <v>780</v>
      </c>
      <c r="B210" s="491" t="s">
        <v>710</v>
      </c>
      <c r="C210" s="492" t="s">
        <v>834</v>
      </c>
      <c r="D210" s="493" t="s">
        <v>903</v>
      </c>
      <c r="E210" s="494"/>
      <c r="F210" s="494"/>
      <c r="G210" s="494"/>
      <c r="H210" s="494"/>
      <c r="I210" s="494"/>
      <c r="J210" s="494"/>
      <c r="K210" s="494"/>
      <c r="L210" s="503"/>
    </row>
    <row r="211" spans="1:12">
      <c r="A211" s="502" t="s">
        <v>780</v>
      </c>
      <c r="B211" s="491" t="s">
        <v>710</v>
      </c>
      <c r="C211" s="492" t="s">
        <v>834</v>
      </c>
      <c r="D211" s="493" t="s">
        <v>904</v>
      </c>
      <c r="E211" s="494"/>
      <c r="F211" s="494"/>
      <c r="G211" s="494"/>
      <c r="H211" s="494"/>
      <c r="I211" s="494"/>
      <c r="J211" s="494"/>
      <c r="K211" s="494"/>
      <c r="L211" s="503"/>
    </row>
    <row r="212" spans="1:12">
      <c r="A212" s="502" t="s">
        <v>780</v>
      </c>
      <c r="B212" s="491" t="s">
        <v>711</v>
      </c>
      <c r="C212" s="492" t="s">
        <v>835</v>
      </c>
      <c r="D212" s="510" t="s">
        <v>902</v>
      </c>
      <c r="E212" s="494"/>
      <c r="F212" s="494"/>
      <c r="G212" s="494"/>
      <c r="H212" s="494"/>
      <c r="I212" s="494"/>
      <c r="J212" s="494"/>
      <c r="K212" s="494"/>
      <c r="L212" s="503"/>
    </row>
    <row r="213" spans="1:12">
      <c r="A213" s="502" t="s">
        <v>780</v>
      </c>
      <c r="B213" s="491" t="s">
        <v>711</v>
      </c>
      <c r="C213" s="492" t="s">
        <v>835</v>
      </c>
      <c r="D213" s="493" t="s">
        <v>903</v>
      </c>
      <c r="E213" s="494"/>
      <c r="F213" s="494"/>
      <c r="G213" s="494"/>
      <c r="H213" s="494"/>
      <c r="I213" s="494"/>
      <c r="J213" s="494"/>
      <c r="K213" s="494"/>
      <c r="L213" s="503"/>
    </row>
    <row r="214" spans="1:12">
      <c r="A214" s="502" t="s">
        <v>780</v>
      </c>
      <c r="B214" s="491" t="s">
        <v>711</v>
      </c>
      <c r="C214" s="492" t="s">
        <v>835</v>
      </c>
      <c r="D214" s="493" t="s">
        <v>904</v>
      </c>
      <c r="E214" s="494"/>
      <c r="F214" s="494"/>
      <c r="G214" s="494"/>
      <c r="H214" s="494"/>
      <c r="I214" s="494"/>
      <c r="J214" s="494"/>
      <c r="K214" s="494"/>
      <c r="L214" s="503"/>
    </row>
    <row r="215" spans="1:12">
      <c r="A215" s="502" t="s">
        <v>780</v>
      </c>
      <c r="B215" s="491" t="s">
        <v>712</v>
      </c>
      <c r="C215" s="492" t="s">
        <v>836</v>
      </c>
      <c r="D215" s="510" t="s">
        <v>902</v>
      </c>
      <c r="E215" s="494"/>
      <c r="F215" s="494"/>
      <c r="G215" s="494"/>
      <c r="H215" s="494"/>
      <c r="I215" s="494"/>
      <c r="J215" s="494"/>
      <c r="K215" s="494"/>
      <c r="L215" s="503"/>
    </row>
    <row r="216" spans="1:12">
      <c r="A216" s="502" t="s">
        <v>780</v>
      </c>
      <c r="B216" s="491" t="s">
        <v>712</v>
      </c>
      <c r="C216" s="492" t="s">
        <v>836</v>
      </c>
      <c r="D216" s="493" t="s">
        <v>903</v>
      </c>
      <c r="E216" s="494"/>
      <c r="F216" s="494"/>
      <c r="G216" s="494"/>
      <c r="H216" s="494"/>
      <c r="I216" s="494"/>
      <c r="J216" s="494"/>
      <c r="K216" s="494"/>
      <c r="L216" s="503"/>
    </row>
    <row r="217" spans="1:12">
      <c r="A217" s="502" t="s">
        <v>780</v>
      </c>
      <c r="B217" s="491" t="s">
        <v>712</v>
      </c>
      <c r="C217" s="492" t="s">
        <v>836</v>
      </c>
      <c r="D217" s="493" t="s">
        <v>904</v>
      </c>
      <c r="E217" s="494"/>
      <c r="F217" s="494"/>
      <c r="G217" s="494"/>
      <c r="H217" s="494"/>
      <c r="I217" s="494"/>
      <c r="J217" s="494"/>
      <c r="K217" s="494"/>
      <c r="L217" s="503"/>
    </row>
    <row r="218" spans="1:12">
      <c r="A218" s="502" t="s">
        <v>780</v>
      </c>
      <c r="B218" s="491" t="s">
        <v>713</v>
      </c>
      <c r="C218" s="492" t="s">
        <v>837</v>
      </c>
      <c r="D218" s="510" t="s">
        <v>902</v>
      </c>
      <c r="E218" s="494"/>
      <c r="F218" s="494"/>
      <c r="G218" s="494"/>
      <c r="H218" s="494"/>
      <c r="I218" s="494"/>
      <c r="J218" s="494"/>
      <c r="K218" s="494"/>
      <c r="L218" s="503"/>
    </row>
    <row r="219" spans="1:12">
      <c r="A219" s="502" t="s">
        <v>780</v>
      </c>
      <c r="B219" s="491" t="s">
        <v>713</v>
      </c>
      <c r="C219" s="492" t="s">
        <v>837</v>
      </c>
      <c r="D219" s="493" t="s">
        <v>903</v>
      </c>
      <c r="E219" s="494"/>
      <c r="F219" s="494"/>
      <c r="G219" s="494"/>
      <c r="H219" s="494"/>
      <c r="I219" s="494"/>
      <c r="J219" s="494"/>
      <c r="K219" s="494"/>
      <c r="L219" s="503"/>
    </row>
    <row r="220" spans="1:12">
      <c r="A220" s="502" t="s">
        <v>780</v>
      </c>
      <c r="B220" s="491" t="s">
        <v>713</v>
      </c>
      <c r="C220" s="492" t="s">
        <v>837</v>
      </c>
      <c r="D220" s="493" t="s">
        <v>904</v>
      </c>
      <c r="E220" s="494"/>
      <c r="F220" s="494"/>
      <c r="G220" s="494"/>
      <c r="H220" s="494"/>
      <c r="I220" s="494"/>
      <c r="J220" s="494"/>
      <c r="K220" s="494"/>
      <c r="L220" s="503"/>
    </row>
    <row r="221" spans="1:12">
      <c r="A221" s="502" t="s">
        <v>780</v>
      </c>
      <c r="B221" s="491" t="s">
        <v>714</v>
      </c>
      <c r="C221" s="492" t="s">
        <v>838</v>
      </c>
      <c r="D221" s="510" t="s">
        <v>902</v>
      </c>
      <c r="E221" s="494"/>
      <c r="F221" s="494"/>
      <c r="G221" s="494"/>
      <c r="H221" s="494"/>
      <c r="I221" s="494"/>
      <c r="J221" s="494"/>
      <c r="K221" s="494"/>
      <c r="L221" s="503"/>
    </row>
    <row r="222" spans="1:12">
      <c r="A222" s="502" t="s">
        <v>780</v>
      </c>
      <c r="B222" s="491" t="s">
        <v>714</v>
      </c>
      <c r="C222" s="492" t="s">
        <v>838</v>
      </c>
      <c r="D222" s="493" t="s">
        <v>903</v>
      </c>
      <c r="E222" s="494"/>
      <c r="F222" s="494"/>
      <c r="G222" s="494"/>
      <c r="H222" s="494"/>
      <c r="I222" s="494"/>
      <c r="J222" s="494"/>
      <c r="K222" s="494"/>
      <c r="L222" s="503"/>
    </row>
    <row r="223" spans="1:12">
      <c r="A223" s="502" t="s">
        <v>780</v>
      </c>
      <c r="B223" s="491" t="s">
        <v>714</v>
      </c>
      <c r="C223" s="492" t="s">
        <v>838</v>
      </c>
      <c r="D223" s="493" t="s">
        <v>904</v>
      </c>
      <c r="E223" s="494"/>
      <c r="F223" s="494"/>
      <c r="G223" s="494"/>
      <c r="H223" s="494"/>
      <c r="I223" s="494"/>
      <c r="J223" s="494"/>
      <c r="K223" s="494"/>
      <c r="L223" s="503"/>
    </row>
    <row r="224" spans="1:12">
      <c r="A224" s="502" t="s">
        <v>780</v>
      </c>
      <c r="B224" s="491" t="s">
        <v>715</v>
      </c>
      <c r="C224" s="492" t="s">
        <v>839</v>
      </c>
      <c r="D224" s="510" t="s">
        <v>902</v>
      </c>
      <c r="E224" s="494"/>
      <c r="F224" s="494"/>
      <c r="G224" s="494"/>
      <c r="H224" s="494"/>
      <c r="I224" s="494"/>
      <c r="J224" s="494"/>
      <c r="K224" s="494"/>
      <c r="L224" s="503"/>
    </row>
    <row r="225" spans="1:12">
      <c r="A225" s="502" t="s">
        <v>780</v>
      </c>
      <c r="B225" s="491" t="s">
        <v>715</v>
      </c>
      <c r="C225" s="492" t="s">
        <v>839</v>
      </c>
      <c r="D225" s="493" t="s">
        <v>903</v>
      </c>
      <c r="E225" s="494"/>
      <c r="F225" s="494"/>
      <c r="G225" s="494"/>
      <c r="H225" s="494"/>
      <c r="I225" s="494"/>
      <c r="J225" s="494"/>
      <c r="K225" s="494"/>
      <c r="L225" s="503"/>
    </row>
    <row r="226" spans="1:12">
      <c r="A226" s="502" t="s">
        <v>780</v>
      </c>
      <c r="B226" s="491" t="s">
        <v>715</v>
      </c>
      <c r="C226" s="492" t="s">
        <v>839</v>
      </c>
      <c r="D226" s="493" t="s">
        <v>904</v>
      </c>
      <c r="E226" s="494"/>
      <c r="F226" s="494"/>
      <c r="G226" s="494"/>
      <c r="H226" s="494"/>
      <c r="I226" s="494"/>
      <c r="J226" s="494"/>
      <c r="K226" s="494"/>
      <c r="L226" s="503"/>
    </row>
    <row r="227" spans="1:12">
      <c r="A227" s="502" t="s">
        <v>780</v>
      </c>
      <c r="B227" s="491" t="s">
        <v>716</v>
      </c>
      <c r="C227" s="492" t="s">
        <v>840</v>
      </c>
      <c r="D227" s="510" t="s">
        <v>902</v>
      </c>
      <c r="E227" s="494"/>
      <c r="F227" s="494"/>
      <c r="G227" s="494"/>
      <c r="H227" s="494"/>
      <c r="I227" s="494"/>
      <c r="J227" s="494"/>
      <c r="K227" s="494"/>
      <c r="L227" s="503"/>
    </row>
    <row r="228" spans="1:12">
      <c r="A228" s="502" t="s">
        <v>780</v>
      </c>
      <c r="B228" s="491" t="s">
        <v>716</v>
      </c>
      <c r="C228" s="492" t="s">
        <v>840</v>
      </c>
      <c r="D228" s="493" t="s">
        <v>903</v>
      </c>
      <c r="E228" s="494"/>
      <c r="F228" s="494"/>
      <c r="G228" s="494"/>
      <c r="H228" s="494"/>
      <c r="I228" s="494"/>
      <c r="J228" s="494"/>
      <c r="K228" s="494"/>
      <c r="L228" s="503"/>
    </row>
    <row r="229" spans="1:12">
      <c r="A229" s="502" t="s">
        <v>780</v>
      </c>
      <c r="B229" s="491" t="s">
        <v>716</v>
      </c>
      <c r="C229" s="492" t="s">
        <v>840</v>
      </c>
      <c r="D229" s="493" t="s">
        <v>904</v>
      </c>
      <c r="E229" s="494"/>
      <c r="F229" s="494"/>
      <c r="G229" s="494"/>
      <c r="H229" s="494"/>
      <c r="I229" s="494"/>
      <c r="J229" s="494"/>
      <c r="K229" s="494"/>
      <c r="L229" s="503"/>
    </row>
    <row r="230" spans="1:12">
      <c r="A230" s="502" t="s">
        <v>779</v>
      </c>
      <c r="B230" s="495" t="s">
        <v>663</v>
      </c>
      <c r="C230" s="492" t="s">
        <v>787</v>
      </c>
      <c r="D230" s="510" t="s">
        <v>902</v>
      </c>
      <c r="E230" s="494"/>
      <c r="F230" s="494"/>
      <c r="G230" s="494"/>
      <c r="H230" s="494"/>
      <c r="I230" s="494"/>
      <c r="J230" s="494"/>
      <c r="K230" s="494"/>
      <c r="L230" s="503"/>
    </row>
    <row r="231" spans="1:12">
      <c r="A231" s="502" t="s">
        <v>779</v>
      </c>
      <c r="B231" s="495" t="s">
        <v>663</v>
      </c>
      <c r="C231" s="492" t="s">
        <v>787</v>
      </c>
      <c r="D231" s="493" t="s">
        <v>903</v>
      </c>
      <c r="E231" s="494"/>
      <c r="F231" s="494"/>
      <c r="G231" s="494"/>
      <c r="H231" s="494"/>
      <c r="I231" s="494"/>
      <c r="J231" s="494"/>
      <c r="K231" s="494"/>
      <c r="L231" s="503"/>
    </row>
    <row r="232" spans="1:12">
      <c r="A232" s="502" t="s">
        <v>779</v>
      </c>
      <c r="B232" s="495" t="s">
        <v>663</v>
      </c>
      <c r="C232" s="492" t="s">
        <v>787</v>
      </c>
      <c r="D232" s="493" t="s">
        <v>904</v>
      </c>
      <c r="E232" s="494"/>
      <c r="F232" s="494"/>
      <c r="G232" s="494"/>
      <c r="H232" s="494"/>
      <c r="I232" s="494"/>
      <c r="J232" s="494"/>
      <c r="K232" s="494"/>
      <c r="L232" s="503"/>
    </row>
    <row r="233" spans="1:12">
      <c r="A233" s="502" t="s">
        <v>780</v>
      </c>
      <c r="B233" s="491" t="s">
        <v>717</v>
      </c>
      <c r="C233" s="492" t="s">
        <v>841</v>
      </c>
      <c r="D233" s="510" t="s">
        <v>902</v>
      </c>
      <c r="E233" s="494"/>
      <c r="F233" s="494"/>
      <c r="G233" s="494"/>
      <c r="H233" s="494"/>
      <c r="I233" s="494"/>
      <c r="J233" s="494"/>
      <c r="K233" s="494"/>
      <c r="L233" s="503"/>
    </row>
    <row r="234" spans="1:12">
      <c r="A234" s="502" t="s">
        <v>780</v>
      </c>
      <c r="B234" s="491" t="s">
        <v>717</v>
      </c>
      <c r="C234" s="492" t="s">
        <v>841</v>
      </c>
      <c r="D234" s="493" t="s">
        <v>903</v>
      </c>
      <c r="E234" s="494"/>
      <c r="F234" s="494"/>
      <c r="G234" s="494"/>
      <c r="H234" s="494"/>
      <c r="I234" s="494"/>
      <c r="J234" s="494"/>
      <c r="K234" s="494"/>
      <c r="L234" s="503"/>
    </row>
    <row r="235" spans="1:12">
      <c r="A235" s="502" t="s">
        <v>780</v>
      </c>
      <c r="B235" s="491" t="s">
        <v>717</v>
      </c>
      <c r="C235" s="492" t="s">
        <v>841</v>
      </c>
      <c r="D235" s="493" t="s">
        <v>904</v>
      </c>
      <c r="E235" s="494"/>
      <c r="F235" s="494"/>
      <c r="G235" s="494"/>
      <c r="H235" s="494"/>
      <c r="I235" s="494"/>
      <c r="J235" s="494"/>
      <c r="K235" s="494"/>
      <c r="L235" s="503"/>
    </row>
    <row r="236" spans="1:12">
      <c r="A236" s="502" t="s">
        <v>780</v>
      </c>
      <c r="B236" s="491" t="s">
        <v>718</v>
      </c>
      <c r="C236" s="492" t="s">
        <v>842</v>
      </c>
      <c r="D236" s="510" t="s">
        <v>902</v>
      </c>
      <c r="E236" s="494"/>
      <c r="F236" s="494"/>
      <c r="G236" s="494"/>
      <c r="H236" s="494"/>
      <c r="I236" s="494"/>
      <c r="J236" s="494"/>
      <c r="K236" s="494"/>
      <c r="L236" s="503"/>
    </row>
    <row r="237" spans="1:12">
      <c r="A237" s="502" t="s">
        <v>780</v>
      </c>
      <c r="B237" s="491" t="s">
        <v>718</v>
      </c>
      <c r="C237" s="492" t="s">
        <v>842</v>
      </c>
      <c r="D237" s="493" t="s">
        <v>903</v>
      </c>
      <c r="E237" s="494"/>
      <c r="F237" s="494"/>
      <c r="G237" s="494"/>
      <c r="H237" s="494"/>
      <c r="I237" s="494"/>
      <c r="J237" s="494"/>
      <c r="K237" s="494"/>
      <c r="L237" s="503"/>
    </row>
    <row r="238" spans="1:12">
      <c r="A238" s="502" t="s">
        <v>780</v>
      </c>
      <c r="B238" s="491" t="s">
        <v>718</v>
      </c>
      <c r="C238" s="492" t="s">
        <v>842</v>
      </c>
      <c r="D238" s="493" t="s">
        <v>904</v>
      </c>
      <c r="E238" s="494"/>
      <c r="F238" s="494"/>
      <c r="G238" s="494"/>
      <c r="H238" s="494"/>
      <c r="I238" s="494"/>
      <c r="J238" s="494"/>
      <c r="K238" s="494"/>
      <c r="L238" s="503"/>
    </row>
    <row r="239" spans="1:12">
      <c r="A239" s="502" t="s">
        <v>780</v>
      </c>
      <c r="B239" s="491" t="s">
        <v>719</v>
      </c>
      <c r="C239" s="492" t="s">
        <v>843</v>
      </c>
      <c r="D239" s="510" t="s">
        <v>902</v>
      </c>
      <c r="E239" s="494"/>
      <c r="F239" s="494"/>
      <c r="G239" s="494"/>
      <c r="H239" s="494"/>
      <c r="I239" s="494"/>
      <c r="J239" s="494"/>
      <c r="K239" s="494"/>
      <c r="L239" s="503"/>
    </row>
    <row r="240" spans="1:12">
      <c r="A240" s="502" t="s">
        <v>780</v>
      </c>
      <c r="B240" s="491" t="s">
        <v>719</v>
      </c>
      <c r="C240" s="492" t="s">
        <v>843</v>
      </c>
      <c r="D240" s="493" t="s">
        <v>903</v>
      </c>
      <c r="E240" s="494"/>
      <c r="F240" s="494"/>
      <c r="G240" s="494"/>
      <c r="H240" s="494"/>
      <c r="I240" s="494"/>
      <c r="J240" s="494"/>
      <c r="K240" s="494"/>
      <c r="L240" s="503"/>
    </row>
    <row r="241" spans="1:12">
      <c r="A241" s="502" t="s">
        <v>780</v>
      </c>
      <c r="B241" s="491" t="s">
        <v>719</v>
      </c>
      <c r="C241" s="492" t="s">
        <v>843</v>
      </c>
      <c r="D241" s="493" t="s">
        <v>904</v>
      </c>
      <c r="E241" s="494"/>
      <c r="F241" s="494"/>
      <c r="G241" s="494"/>
      <c r="H241" s="494"/>
      <c r="I241" s="494"/>
      <c r="J241" s="494"/>
      <c r="K241" s="494"/>
      <c r="L241" s="503"/>
    </row>
    <row r="242" spans="1:12">
      <c r="A242" s="502" t="s">
        <v>780</v>
      </c>
      <c r="B242" s="491" t="s">
        <v>720</v>
      </c>
      <c r="C242" s="492" t="s">
        <v>844</v>
      </c>
      <c r="D242" s="510" t="s">
        <v>902</v>
      </c>
      <c r="E242" s="494"/>
      <c r="F242" s="494"/>
      <c r="G242" s="494"/>
      <c r="H242" s="494"/>
      <c r="I242" s="494"/>
      <c r="J242" s="494"/>
      <c r="K242" s="494"/>
      <c r="L242" s="503"/>
    </row>
    <row r="243" spans="1:12">
      <c r="A243" s="502" t="s">
        <v>780</v>
      </c>
      <c r="B243" s="491" t="s">
        <v>720</v>
      </c>
      <c r="C243" s="492" t="s">
        <v>844</v>
      </c>
      <c r="D243" s="493" t="s">
        <v>903</v>
      </c>
      <c r="E243" s="494"/>
      <c r="F243" s="494"/>
      <c r="G243" s="494"/>
      <c r="H243" s="494"/>
      <c r="I243" s="494"/>
      <c r="J243" s="494"/>
      <c r="K243" s="494"/>
      <c r="L243" s="503"/>
    </row>
    <row r="244" spans="1:12">
      <c r="A244" s="502" t="s">
        <v>780</v>
      </c>
      <c r="B244" s="491" t="s">
        <v>720</v>
      </c>
      <c r="C244" s="492" t="s">
        <v>844</v>
      </c>
      <c r="D244" s="493" t="s">
        <v>904</v>
      </c>
      <c r="E244" s="494"/>
      <c r="F244" s="494"/>
      <c r="G244" s="494"/>
      <c r="H244" s="494"/>
      <c r="I244" s="494"/>
      <c r="J244" s="494"/>
      <c r="K244" s="494"/>
      <c r="L244" s="503"/>
    </row>
    <row r="245" spans="1:12">
      <c r="A245" s="502" t="s">
        <v>780</v>
      </c>
      <c r="B245" s="491" t="s">
        <v>721</v>
      </c>
      <c r="C245" s="492" t="s">
        <v>845</v>
      </c>
      <c r="D245" s="510" t="s">
        <v>902</v>
      </c>
      <c r="E245" s="494"/>
      <c r="F245" s="494"/>
      <c r="G245" s="494"/>
      <c r="H245" s="494"/>
      <c r="I245" s="494"/>
      <c r="J245" s="494"/>
      <c r="K245" s="494"/>
      <c r="L245" s="503"/>
    </row>
    <row r="246" spans="1:12">
      <c r="A246" s="502" t="s">
        <v>780</v>
      </c>
      <c r="B246" s="491" t="s">
        <v>721</v>
      </c>
      <c r="C246" s="492" t="s">
        <v>845</v>
      </c>
      <c r="D246" s="493" t="s">
        <v>903</v>
      </c>
      <c r="E246" s="494"/>
      <c r="F246" s="494"/>
      <c r="G246" s="494"/>
      <c r="H246" s="494"/>
      <c r="I246" s="494"/>
      <c r="J246" s="494"/>
      <c r="K246" s="494"/>
      <c r="L246" s="503"/>
    </row>
    <row r="247" spans="1:12">
      <c r="A247" s="502" t="s">
        <v>780</v>
      </c>
      <c r="B247" s="491" t="s">
        <v>721</v>
      </c>
      <c r="C247" s="492" t="s">
        <v>845</v>
      </c>
      <c r="D247" s="493" t="s">
        <v>904</v>
      </c>
      <c r="E247" s="494"/>
      <c r="F247" s="494"/>
      <c r="G247" s="494"/>
      <c r="H247" s="494"/>
      <c r="I247" s="494"/>
      <c r="J247" s="494"/>
      <c r="K247" s="494"/>
      <c r="L247" s="503"/>
    </row>
    <row r="248" spans="1:12">
      <c r="A248" s="502" t="s">
        <v>780</v>
      </c>
      <c r="B248" s="491" t="s">
        <v>722</v>
      </c>
      <c r="C248" s="492" t="s">
        <v>846</v>
      </c>
      <c r="D248" s="510" t="s">
        <v>902</v>
      </c>
      <c r="E248" s="494"/>
      <c r="F248" s="494"/>
      <c r="G248" s="494"/>
      <c r="H248" s="494"/>
      <c r="I248" s="494"/>
      <c r="J248" s="494"/>
      <c r="K248" s="494"/>
      <c r="L248" s="503"/>
    </row>
    <row r="249" spans="1:12">
      <c r="A249" s="502" t="s">
        <v>780</v>
      </c>
      <c r="B249" s="491" t="s">
        <v>722</v>
      </c>
      <c r="C249" s="492" t="s">
        <v>846</v>
      </c>
      <c r="D249" s="493" t="s">
        <v>903</v>
      </c>
      <c r="E249" s="494"/>
      <c r="F249" s="494"/>
      <c r="G249" s="494"/>
      <c r="H249" s="494"/>
      <c r="I249" s="494"/>
      <c r="J249" s="494"/>
      <c r="K249" s="494"/>
      <c r="L249" s="503"/>
    </row>
    <row r="250" spans="1:12">
      <c r="A250" s="502" t="s">
        <v>780</v>
      </c>
      <c r="B250" s="491" t="s">
        <v>722</v>
      </c>
      <c r="C250" s="492" t="s">
        <v>846</v>
      </c>
      <c r="D250" s="493" t="s">
        <v>904</v>
      </c>
      <c r="E250" s="494"/>
      <c r="F250" s="494"/>
      <c r="G250" s="494"/>
      <c r="H250" s="494"/>
      <c r="I250" s="494"/>
      <c r="J250" s="494"/>
      <c r="K250" s="494"/>
      <c r="L250" s="503"/>
    </row>
    <row r="251" spans="1:12">
      <c r="A251" s="502" t="s">
        <v>780</v>
      </c>
      <c r="B251" s="491" t="s">
        <v>723</v>
      </c>
      <c r="C251" s="492" t="s">
        <v>847</v>
      </c>
      <c r="D251" s="510" t="s">
        <v>902</v>
      </c>
      <c r="E251" s="494"/>
      <c r="F251" s="494"/>
      <c r="G251" s="494"/>
      <c r="H251" s="494"/>
      <c r="I251" s="494"/>
      <c r="J251" s="494"/>
      <c r="K251" s="494"/>
      <c r="L251" s="503"/>
    </row>
    <row r="252" spans="1:12">
      <c r="A252" s="502" t="s">
        <v>780</v>
      </c>
      <c r="B252" s="491" t="s">
        <v>723</v>
      </c>
      <c r="C252" s="492" t="s">
        <v>847</v>
      </c>
      <c r="D252" s="493" t="s">
        <v>903</v>
      </c>
      <c r="E252" s="494"/>
      <c r="F252" s="494"/>
      <c r="G252" s="494"/>
      <c r="H252" s="494"/>
      <c r="I252" s="494"/>
      <c r="J252" s="494"/>
      <c r="K252" s="494"/>
      <c r="L252" s="503"/>
    </row>
    <row r="253" spans="1:12">
      <c r="A253" s="502" t="s">
        <v>780</v>
      </c>
      <c r="B253" s="491" t="s">
        <v>723</v>
      </c>
      <c r="C253" s="492" t="s">
        <v>847</v>
      </c>
      <c r="D253" s="493" t="s">
        <v>904</v>
      </c>
      <c r="E253" s="494"/>
      <c r="F253" s="494"/>
      <c r="G253" s="494"/>
      <c r="H253" s="494"/>
      <c r="I253" s="494"/>
      <c r="J253" s="494"/>
      <c r="K253" s="494"/>
      <c r="L253" s="503"/>
    </row>
    <row r="254" spans="1:12">
      <c r="A254" s="502" t="s">
        <v>780</v>
      </c>
      <c r="B254" s="491" t="s">
        <v>724</v>
      </c>
      <c r="C254" s="492" t="s">
        <v>848</v>
      </c>
      <c r="D254" s="510" t="s">
        <v>902</v>
      </c>
      <c r="E254" s="494"/>
      <c r="F254" s="494"/>
      <c r="G254" s="494"/>
      <c r="H254" s="494"/>
      <c r="I254" s="494"/>
      <c r="J254" s="494"/>
      <c r="K254" s="494"/>
      <c r="L254" s="503"/>
    </row>
    <row r="255" spans="1:12">
      <c r="A255" s="502" t="s">
        <v>780</v>
      </c>
      <c r="B255" s="491" t="s">
        <v>724</v>
      </c>
      <c r="C255" s="492" t="s">
        <v>848</v>
      </c>
      <c r="D255" s="493" t="s">
        <v>903</v>
      </c>
      <c r="E255" s="494"/>
      <c r="F255" s="494"/>
      <c r="G255" s="494"/>
      <c r="H255" s="494"/>
      <c r="I255" s="494"/>
      <c r="J255" s="494"/>
      <c r="K255" s="494"/>
      <c r="L255" s="503"/>
    </row>
    <row r="256" spans="1:12">
      <c r="A256" s="502" t="s">
        <v>780</v>
      </c>
      <c r="B256" s="491" t="s">
        <v>724</v>
      </c>
      <c r="C256" s="492" t="s">
        <v>848</v>
      </c>
      <c r="D256" s="493" t="s">
        <v>904</v>
      </c>
      <c r="E256" s="494"/>
      <c r="F256" s="494"/>
      <c r="G256" s="494"/>
      <c r="H256" s="494"/>
      <c r="I256" s="494"/>
      <c r="J256" s="494"/>
      <c r="K256" s="494"/>
      <c r="L256" s="503"/>
    </row>
    <row r="257" spans="1:12">
      <c r="A257" s="502" t="s">
        <v>780</v>
      </c>
      <c r="B257" s="491" t="s">
        <v>725</v>
      </c>
      <c r="C257" s="492" t="s">
        <v>849</v>
      </c>
      <c r="D257" s="510" t="s">
        <v>902</v>
      </c>
      <c r="E257" s="494"/>
      <c r="F257" s="494"/>
      <c r="G257" s="494"/>
      <c r="H257" s="494"/>
      <c r="I257" s="494"/>
      <c r="J257" s="494"/>
      <c r="K257" s="494"/>
      <c r="L257" s="503"/>
    </row>
    <row r="258" spans="1:12">
      <c r="A258" s="502" t="s">
        <v>780</v>
      </c>
      <c r="B258" s="491" t="s">
        <v>725</v>
      </c>
      <c r="C258" s="492" t="s">
        <v>849</v>
      </c>
      <c r="D258" s="493" t="s">
        <v>903</v>
      </c>
      <c r="E258" s="494"/>
      <c r="F258" s="494"/>
      <c r="G258" s="494"/>
      <c r="H258" s="494"/>
      <c r="I258" s="494"/>
      <c r="J258" s="494"/>
      <c r="K258" s="494"/>
      <c r="L258" s="503"/>
    </row>
    <row r="259" spans="1:12">
      <c r="A259" s="502" t="s">
        <v>780</v>
      </c>
      <c r="B259" s="491" t="s">
        <v>725</v>
      </c>
      <c r="C259" s="492" t="s">
        <v>849</v>
      </c>
      <c r="D259" s="493" t="s">
        <v>904</v>
      </c>
      <c r="E259" s="494"/>
      <c r="F259" s="494"/>
      <c r="G259" s="494"/>
      <c r="H259" s="494"/>
      <c r="I259" s="494"/>
      <c r="J259" s="494"/>
      <c r="K259" s="494"/>
      <c r="L259" s="503"/>
    </row>
    <row r="260" spans="1:12">
      <c r="A260" s="502" t="s">
        <v>780</v>
      </c>
      <c r="B260" s="491" t="s">
        <v>726</v>
      </c>
      <c r="C260" s="492" t="s">
        <v>850</v>
      </c>
      <c r="D260" s="510" t="s">
        <v>902</v>
      </c>
      <c r="E260" s="494"/>
      <c r="F260" s="494"/>
      <c r="G260" s="494"/>
      <c r="H260" s="494"/>
      <c r="I260" s="494"/>
      <c r="J260" s="494"/>
      <c r="K260" s="494"/>
      <c r="L260" s="503"/>
    </row>
    <row r="261" spans="1:12">
      <c r="A261" s="502" t="s">
        <v>780</v>
      </c>
      <c r="B261" s="491" t="s">
        <v>726</v>
      </c>
      <c r="C261" s="492" t="s">
        <v>850</v>
      </c>
      <c r="D261" s="493" t="s">
        <v>903</v>
      </c>
      <c r="E261" s="494"/>
      <c r="F261" s="494"/>
      <c r="G261" s="494"/>
      <c r="H261" s="494"/>
      <c r="I261" s="494"/>
      <c r="J261" s="494"/>
      <c r="K261" s="494"/>
      <c r="L261" s="503"/>
    </row>
    <row r="262" spans="1:12">
      <c r="A262" s="502" t="s">
        <v>780</v>
      </c>
      <c r="B262" s="491" t="s">
        <v>726</v>
      </c>
      <c r="C262" s="492" t="s">
        <v>850</v>
      </c>
      <c r="D262" s="493" t="s">
        <v>904</v>
      </c>
      <c r="E262" s="494"/>
      <c r="F262" s="494"/>
      <c r="G262" s="494"/>
      <c r="H262" s="494"/>
      <c r="I262" s="494"/>
      <c r="J262" s="494"/>
      <c r="K262" s="494"/>
      <c r="L262" s="503"/>
    </row>
    <row r="263" spans="1:12">
      <c r="A263" s="502" t="s">
        <v>779</v>
      </c>
      <c r="B263" s="495" t="s">
        <v>664</v>
      </c>
      <c r="C263" s="492" t="s">
        <v>788</v>
      </c>
      <c r="D263" s="510" t="s">
        <v>902</v>
      </c>
      <c r="E263" s="494"/>
      <c r="F263" s="494"/>
      <c r="G263" s="494"/>
      <c r="H263" s="494"/>
      <c r="I263" s="494"/>
      <c r="J263" s="494"/>
      <c r="K263" s="494"/>
      <c r="L263" s="503"/>
    </row>
    <row r="264" spans="1:12">
      <c r="A264" s="502" t="s">
        <v>779</v>
      </c>
      <c r="B264" s="495" t="s">
        <v>664</v>
      </c>
      <c r="C264" s="492" t="s">
        <v>788</v>
      </c>
      <c r="D264" s="493" t="s">
        <v>903</v>
      </c>
      <c r="E264" s="494"/>
      <c r="F264" s="494"/>
      <c r="G264" s="494"/>
      <c r="H264" s="494"/>
      <c r="I264" s="494"/>
      <c r="J264" s="494"/>
      <c r="K264" s="494"/>
      <c r="L264" s="503"/>
    </row>
    <row r="265" spans="1:12">
      <c r="A265" s="502" t="s">
        <v>779</v>
      </c>
      <c r="B265" s="495" t="s">
        <v>664</v>
      </c>
      <c r="C265" s="492" t="s">
        <v>788</v>
      </c>
      <c r="D265" s="493" t="s">
        <v>904</v>
      </c>
      <c r="E265" s="494"/>
      <c r="F265" s="494"/>
      <c r="G265" s="494"/>
      <c r="H265" s="494"/>
      <c r="I265" s="494"/>
      <c r="J265" s="494"/>
      <c r="K265" s="494"/>
      <c r="L265" s="503"/>
    </row>
    <row r="266" spans="1:12">
      <c r="A266" s="502" t="s">
        <v>780</v>
      </c>
      <c r="B266" s="491" t="s">
        <v>727</v>
      </c>
      <c r="C266" s="492" t="s">
        <v>851</v>
      </c>
      <c r="D266" s="510" t="s">
        <v>902</v>
      </c>
      <c r="E266" s="494"/>
      <c r="F266" s="494"/>
      <c r="G266" s="494"/>
      <c r="H266" s="494"/>
      <c r="I266" s="494"/>
      <c r="J266" s="494"/>
      <c r="K266" s="494"/>
      <c r="L266" s="503"/>
    </row>
    <row r="267" spans="1:12">
      <c r="A267" s="502" t="s">
        <v>780</v>
      </c>
      <c r="B267" s="491" t="s">
        <v>727</v>
      </c>
      <c r="C267" s="492" t="s">
        <v>851</v>
      </c>
      <c r="D267" s="493" t="s">
        <v>903</v>
      </c>
      <c r="E267" s="494"/>
      <c r="F267" s="494"/>
      <c r="G267" s="494"/>
      <c r="H267" s="494"/>
      <c r="I267" s="494"/>
      <c r="J267" s="494"/>
      <c r="K267" s="494"/>
      <c r="L267" s="503"/>
    </row>
    <row r="268" spans="1:12">
      <c r="A268" s="502" t="s">
        <v>780</v>
      </c>
      <c r="B268" s="491" t="s">
        <v>727</v>
      </c>
      <c r="C268" s="492" t="s">
        <v>851</v>
      </c>
      <c r="D268" s="493" t="s">
        <v>904</v>
      </c>
      <c r="E268" s="494"/>
      <c r="F268" s="494"/>
      <c r="G268" s="494"/>
      <c r="H268" s="494"/>
      <c r="I268" s="494"/>
      <c r="J268" s="494"/>
      <c r="K268" s="494"/>
      <c r="L268" s="503"/>
    </row>
    <row r="269" spans="1:12">
      <c r="A269" s="502" t="s">
        <v>780</v>
      </c>
      <c r="B269" s="491" t="s">
        <v>728</v>
      </c>
      <c r="C269" s="492" t="s">
        <v>852</v>
      </c>
      <c r="D269" s="510" t="s">
        <v>902</v>
      </c>
      <c r="E269" s="494"/>
      <c r="F269" s="494"/>
      <c r="G269" s="494"/>
      <c r="H269" s="494"/>
      <c r="I269" s="494"/>
      <c r="J269" s="494"/>
      <c r="K269" s="494"/>
      <c r="L269" s="503"/>
    </row>
    <row r="270" spans="1:12">
      <c r="A270" s="502" t="s">
        <v>780</v>
      </c>
      <c r="B270" s="491" t="s">
        <v>728</v>
      </c>
      <c r="C270" s="492" t="s">
        <v>852</v>
      </c>
      <c r="D270" s="493" t="s">
        <v>903</v>
      </c>
      <c r="E270" s="494"/>
      <c r="F270" s="494"/>
      <c r="G270" s="494"/>
      <c r="H270" s="494"/>
      <c r="I270" s="494"/>
      <c r="J270" s="494"/>
      <c r="K270" s="494"/>
      <c r="L270" s="503"/>
    </row>
    <row r="271" spans="1:12">
      <c r="A271" s="502" t="s">
        <v>780</v>
      </c>
      <c r="B271" s="491" t="s">
        <v>728</v>
      </c>
      <c r="C271" s="492" t="s">
        <v>852</v>
      </c>
      <c r="D271" s="493" t="s">
        <v>904</v>
      </c>
      <c r="E271" s="494"/>
      <c r="F271" s="494"/>
      <c r="G271" s="494"/>
      <c r="H271" s="494"/>
      <c r="I271" s="494"/>
      <c r="J271" s="494"/>
      <c r="K271" s="494"/>
      <c r="L271" s="503"/>
    </row>
    <row r="272" spans="1:12">
      <c r="A272" s="502" t="s">
        <v>780</v>
      </c>
      <c r="B272" s="495" t="s">
        <v>729</v>
      </c>
      <c r="C272" s="492" t="s">
        <v>853</v>
      </c>
      <c r="D272" s="510" t="s">
        <v>902</v>
      </c>
      <c r="E272" s="494"/>
      <c r="F272" s="494"/>
      <c r="G272" s="494"/>
      <c r="H272" s="494"/>
      <c r="I272" s="494"/>
      <c r="J272" s="494"/>
      <c r="K272" s="494"/>
      <c r="L272" s="503"/>
    </row>
    <row r="273" spans="1:12">
      <c r="A273" s="502" t="s">
        <v>780</v>
      </c>
      <c r="B273" s="495" t="s">
        <v>729</v>
      </c>
      <c r="C273" s="492" t="s">
        <v>853</v>
      </c>
      <c r="D273" s="493" t="s">
        <v>903</v>
      </c>
      <c r="E273" s="494"/>
      <c r="F273" s="494"/>
      <c r="G273" s="494"/>
      <c r="H273" s="494"/>
      <c r="I273" s="494"/>
      <c r="J273" s="494"/>
      <c r="K273" s="494"/>
      <c r="L273" s="503"/>
    </row>
    <row r="274" spans="1:12">
      <c r="A274" s="502" t="s">
        <v>780</v>
      </c>
      <c r="B274" s="495" t="s">
        <v>729</v>
      </c>
      <c r="C274" s="492" t="s">
        <v>853</v>
      </c>
      <c r="D274" s="493" t="s">
        <v>904</v>
      </c>
      <c r="E274" s="494"/>
      <c r="F274" s="494"/>
      <c r="G274" s="494"/>
      <c r="H274" s="494"/>
      <c r="I274" s="494"/>
      <c r="J274" s="494"/>
      <c r="K274" s="494"/>
      <c r="L274" s="503"/>
    </row>
    <row r="275" spans="1:12">
      <c r="A275" s="502" t="s">
        <v>780</v>
      </c>
      <c r="B275" s="495" t="s">
        <v>730</v>
      </c>
      <c r="C275" s="492" t="s">
        <v>854</v>
      </c>
      <c r="D275" s="510" t="s">
        <v>902</v>
      </c>
      <c r="E275" s="494"/>
      <c r="F275" s="494"/>
      <c r="G275" s="494"/>
      <c r="H275" s="494"/>
      <c r="I275" s="494"/>
      <c r="J275" s="494"/>
      <c r="K275" s="494"/>
      <c r="L275" s="503"/>
    </row>
    <row r="276" spans="1:12">
      <c r="A276" s="502" t="s">
        <v>780</v>
      </c>
      <c r="B276" s="495" t="s">
        <v>730</v>
      </c>
      <c r="C276" s="492" t="s">
        <v>854</v>
      </c>
      <c r="D276" s="493" t="s">
        <v>903</v>
      </c>
      <c r="E276" s="494"/>
      <c r="F276" s="494"/>
      <c r="G276" s="494"/>
      <c r="H276" s="494"/>
      <c r="I276" s="494"/>
      <c r="J276" s="494"/>
      <c r="K276" s="494"/>
      <c r="L276" s="503"/>
    </row>
    <row r="277" spans="1:12">
      <c r="A277" s="502" t="s">
        <v>780</v>
      </c>
      <c r="B277" s="495" t="s">
        <v>730</v>
      </c>
      <c r="C277" s="492" t="s">
        <v>854</v>
      </c>
      <c r="D277" s="493" t="s">
        <v>904</v>
      </c>
      <c r="E277" s="494"/>
      <c r="F277" s="494"/>
      <c r="G277" s="494"/>
      <c r="H277" s="494"/>
      <c r="I277" s="494"/>
      <c r="J277" s="494"/>
      <c r="K277" s="494"/>
      <c r="L277" s="503"/>
    </row>
    <row r="278" spans="1:12">
      <c r="A278" s="502" t="s">
        <v>780</v>
      </c>
      <c r="B278" s="495" t="s">
        <v>731</v>
      </c>
      <c r="C278" s="492" t="s">
        <v>855</v>
      </c>
      <c r="D278" s="510" t="s">
        <v>902</v>
      </c>
      <c r="E278" s="494"/>
      <c r="F278" s="494"/>
      <c r="G278" s="494"/>
      <c r="H278" s="494"/>
      <c r="I278" s="494"/>
      <c r="J278" s="494"/>
      <c r="K278" s="494"/>
      <c r="L278" s="503"/>
    </row>
    <row r="279" spans="1:12">
      <c r="A279" s="502" t="s">
        <v>780</v>
      </c>
      <c r="B279" s="495" t="s">
        <v>731</v>
      </c>
      <c r="C279" s="492" t="s">
        <v>855</v>
      </c>
      <c r="D279" s="493" t="s">
        <v>903</v>
      </c>
      <c r="E279" s="494"/>
      <c r="F279" s="494"/>
      <c r="G279" s="494"/>
      <c r="H279" s="494"/>
      <c r="I279" s="494"/>
      <c r="J279" s="494"/>
      <c r="K279" s="494"/>
      <c r="L279" s="503"/>
    </row>
    <row r="280" spans="1:12">
      <c r="A280" s="502" t="s">
        <v>780</v>
      </c>
      <c r="B280" s="495" t="s">
        <v>731</v>
      </c>
      <c r="C280" s="492" t="s">
        <v>855</v>
      </c>
      <c r="D280" s="493" t="s">
        <v>904</v>
      </c>
      <c r="E280" s="494"/>
      <c r="F280" s="494"/>
      <c r="G280" s="494"/>
      <c r="H280" s="494"/>
      <c r="I280" s="494"/>
      <c r="J280" s="494"/>
      <c r="K280" s="494"/>
      <c r="L280" s="503"/>
    </row>
    <row r="281" spans="1:12">
      <c r="A281" s="502" t="s">
        <v>780</v>
      </c>
      <c r="B281" s="491" t="s">
        <v>732</v>
      </c>
      <c r="C281" s="492" t="s">
        <v>856</v>
      </c>
      <c r="D281" s="510" t="s">
        <v>902</v>
      </c>
      <c r="E281" s="494"/>
      <c r="F281" s="494"/>
      <c r="G281" s="494"/>
      <c r="H281" s="494"/>
      <c r="I281" s="494"/>
      <c r="J281" s="494"/>
      <c r="K281" s="494"/>
      <c r="L281" s="503"/>
    </row>
    <row r="282" spans="1:12">
      <c r="A282" s="502" t="s">
        <v>780</v>
      </c>
      <c r="B282" s="491" t="s">
        <v>732</v>
      </c>
      <c r="C282" s="492" t="s">
        <v>856</v>
      </c>
      <c r="D282" s="493" t="s">
        <v>903</v>
      </c>
      <c r="E282" s="494"/>
      <c r="F282" s="494"/>
      <c r="G282" s="494"/>
      <c r="H282" s="494"/>
      <c r="I282" s="494"/>
      <c r="J282" s="494"/>
      <c r="K282" s="494"/>
      <c r="L282" s="503"/>
    </row>
    <row r="283" spans="1:12">
      <c r="A283" s="502" t="s">
        <v>780</v>
      </c>
      <c r="B283" s="491" t="s">
        <v>732</v>
      </c>
      <c r="C283" s="492" t="s">
        <v>856</v>
      </c>
      <c r="D283" s="493" t="s">
        <v>904</v>
      </c>
      <c r="E283" s="494"/>
      <c r="F283" s="494"/>
      <c r="G283" s="494"/>
      <c r="H283" s="494"/>
      <c r="I283" s="494"/>
      <c r="J283" s="494"/>
      <c r="K283" s="494"/>
      <c r="L283" s="503"/>
    </row>
    <row r="284" spans="1:12">
      <c r="A284" s="502" t="s">
        <v>780</v>
      </c>
      <c r="B284" s="491" t="s">
        <v>733</v>
      </c>
      <c r="C284" s="492" t="s">
        <v>857</v>
      </c>
      <c r="D284" s="510" t="s">
        <v>902</v>
      </c>
      <c r="E284" s="494"/>
      <c r="F284" s="494"/>
      <c r="G284" s="494"/>
      <c r="H284" s="494"/>
      <c r="I284" s="494"/>
      <c r="J284" s="494"/>
      <c r="K284" s="494"/>
      <c r="L284" s="503"/>
    </row>
    <row r="285" spans="1:12">
      <c r="A285" s="502" t="s">
        <v>780</v>
      </c>
      <c r="B285" s="491" t="s">
        <v>733</v>
      </c>
      <c r="C285" s="492" t="s">
        <v>857</v>
      </c>
      <c r="D285" s="493" t="s">
        <v>903</v>
      </c>
      <c r="E285" s="494"/>
      <c r="F285" s="494"/>
      <c r="G285" s="494"/>
      <c r="H285" s="494"/>
      <c r="I285" s="494"/>
      <c r="J285" s="494"/>
      <c r="K285" s="494"/>
      <c r="L285" s="503"/>
    </row>
    <row r="286" spans="1:12">
      <c r="A286" s="502" t="s">
        <v>780</v>
      </c>
      <c r="B286" s="491" t="s">
        <v>733</v>
      </c>
      <c r="C286" s="492" t="s">
        <v>857</v>
      </c>
      <c r="D286" s="493" t="s">
        <v>904</v>
      </c>
      <c r="E286" s="494"/>
      <c r="F286" s="494"/>
      <c r="G286" s="494"/>
      <c r="H286" s="494"/>
      <c r="I286" s="494"/>
      <c r="J286" s="494"/>
      <c r="K286" s="494"/>
      <c r="L286" s="503"/>
    </row>
    <row r="287" spans="1:12">
      <c r="A287" s="502" t="s">
        <v>780</v>
      </c>
      <c r="B287" s="491" t="s">
        <v>734</v>
      </c>
      <c r="C287" s="492" t="s">
        <v>858</v>
      </c>
      <c r="D287" s="510" t="s">
        <v>902</v>
      </c>
      <c r="E287" s="494"/>
      <c r="F287" s="494"/>
      <c r="G287" s="494"/>
      <c r="H287" s="494"/>
      <c r="I287" s="494"/>
      <c r="J287" s="494"/>
      <c r="K287" s="494"/>
      <c r="L287" s="503"/>
    </row>
    <row r="288" spans="1:12">
      <c r="A288" s="502" t="s">
        <v>780</v>
      </c>
      <c r="B288" s="491" t="s">
        <v>734</v>
      </c>
      <c r="C288" s="492" t="s">
        <v>858</v>
      </c>
      <c r="D288" s="493" t="s">
        <v>903</v>
      </c>
      <c r="E288" s="494"/>
      <c r="F288" s="494"/>
      <c r="G288" s="494"/>
      <c r="H288" s="494"/>
      <c r="I288" s="494"/>
      <c r="J288" s="494"/>
      <c r="K288" s="494"/>
      <c r="L288" s="503"/>
    </row>
    <row r="289" spans="1:12">
      <c r="A289" s="502" t="s">
        <v>780</v>
      </c>
      <c r="B289" s="491" t="s">
        <v>734</v>
      </c>
      <c r="C289" s="492" t="s">
        <v>858</v>
      </c>
      <c r="D289" s="493" t="s">
        <v>904</v>
      </c>
      <c r="E289" s="494"/>
      <c r="F289" s="494"/>
      <c r="G289" s="494"/>
      <c r="H289" s="494"/>
      <c r="I289" s="494"/>
      <c r="J289" s="494"/>
      <c r="K289" s="494"/>
      <c r="L289" s="503"/>
    </row>
    <row r="290" spans="1:12">
      <c r="A290" s="502" t="s">
        <v>780</v>
      </c>
      <c r="B290" s="491" t="s">
        <v>735</v>
      </c>
      <c r="C290" s="492" t="s">
        <v>859</v>
      </c>
      <c r="D290" s="510" t="s">
        <v>902</v>
      </c>
      <c r="E290" s="494"/>
      <c r="F290" s="494"/>
      <c r="G290" s="494"/>
      <c r="H290" s="494"/>
      <c r="I290" s="494"/>
      <c r="J290" s="494"/>
      <c r="K290" s="494"/>
      <c r="L290" s="503"/>
    </row>
    <row r="291" spans="1:12">
      <c r="A291" s="502" t="s">
        <v>780</v>
      </c>
      <c r="B291" s="491" t="s">
        <v>735</v>
      </c>
      <c r="C291" s="492" t="s">
        <v>859</v>
      </c>
      <c r="D291" s="493" t="s">
        <v>903</v>
      </c>
      <c r="E291" s="494"/>
      <c r="F291" s="494"/>
      <c r="G291" s="494"/>
      <c r="H291" s="494"/>
      <c r="I291" s="494"/>
      <c r="J291" s="494"/>
      <c r="K291" s="494"/>
      <c r="L291" s="503"/>
    </row>
    <row r="292" spans="1:12">
      <c r="A292" s="502" t="s">
        <v>780</v>
      </c>
      <c r="B292" s="491" t="s">
        <v>735</v>
      </c>
      <c r="C292" s="492" t="s">
        <v>859</v>
      </c>
      <c r="D292" s="493" t="s">
        <v>904</v>
      </c>
      <c r="E292" s="494"/>
      <c r="F292" s="494"/>
      <c r="G292" s="494"/>
      <c r="H292" s="494"/>
      <c r="I292" s="494"/>
      <c r="J292" s="494"/>
      <c r="K292" s="494"/>
      <c r="L292" s="503"/>
    </row>
    <row r="293" spans="1:12">
      <c r="A293" s="502" t="s">
        <v>780</v>
      </c>
      <c r="B293" s="491" t="s">
        <v>736</v>
      </c>
      <c r="C293" s="492" t="s">
        <v>860</v>
      </c>
      <c r="D293" s="510" t="s">
        <v>902</v>
      </c>
      <c r="E293" s="494"/>
      <c r="F293" s="494"/>
      <c r="G293" s="494"/>
      <c r="H293" s="494"/>
      <c r="I293" s="494"/>
      <c r="J293" s="494"/>
      <c r="K293" s="494"/>
      <c r="L293" s="503"/>
    </row>
    <row r="294" spans="1:12">
      <c r="A294" s="502" t="s">
        <v>780</v>
      </c>
      <c r="B294" s="491" t="s">
        <v>736</v>
      </c>
      <c r="C294" s="492" t="s">
        <v>860</v>
      </c>
      <c r="D294" s="493" t="s">
        <v>903</v>
      </c>
      <c r="E294" s="494"/>
      <c r="F294" s="494"/>
      <c r="G294" s="494"/>
      <c r="H294" s="494"/>
      <c r="I294" s="494"/>
      <c r="J294" s="494"/>
      <c r="K294" s="494"/>
      <c r="L294" s="503"/>
    </row>
    <row r="295" spans="1:12">
      <c r="A295" s="502" t="s">
        <v>780</v>
      </c>
      <c r="B295" s="491" t="s">
        <v>736</v>
      </c>
      <c r="C295" s="492" t="s">
        <v>860</v>
      </c>
      <c r="D295" s="493" t="s">
        <v>904</v>
      </c>
      <c r="E295" s="494"/>
      <c r="F295" s="494"/>
      <c r="G295" s="494"/>
      <c r="H295" s="494"/>
      <c r="I295" s="494"/>
      <c r="J295" s="494"/>
      <c r="K295" s="494"/>
      <c r="L295" s="503"/>
    </row>
    <row r="296" spans="1:12">
      <c r="A296" s="502" t="s">
        <v>779</v>
      </c>
      <c r="B296" s="495" t="s">
        <v>665</v>
      </c>
      <c r="C296" s="492" t="s">
        <v>789</v>
      </c>
      <c r="D296" s="510" t="s">
        <v>902</v>
      </c>
      <c r="E296" s="494"/>
      <c r="F296" s="494"/>
      <c r="G296" s="494"/>
      <c r="H296" s="494"/>
      <c r="I296" s="494"/>
      <c r="J296" s="494"/>
      <c r="K296" s="494"/>
      <c r="L296" s="503"/>
    </row>
    <row r="297" spans="1:12">
      <c r="A297" s="502" t="s">
        <v>779</v>
      </c>
      <c r="B297" s="495" t="s">
        <v>665</v>
      </c>
      <c r="C297" s="492" t="s">
        <v>789</v>
      </c>
      <c r="D297" s="493" t="s">
        <v>903</v>
      </c>
      <c r="E297" s="494"/>
      <c r="F297" s="494"/>
      <c r="G297" s="494"/>
      <c r="H297" s="494"/>
      <c r="I297" s="494"/>
      <c r="J297" s="494"/>
      <c r="K297" s="494"/>
      <c r="L297" s="503"/>
    </row>
    <row r="298" spans="1:12">
      <c r="A298" s="502" t="s">
        <v>779</v>
      </c>
      <c r="B298" s="495" t="s">
        <v>665</v>
      </c>
      <c r="C298" s="492" t="s">
        <v>789</v>
      </c>
      <c r="D298" s="493" t="s">
        <v>904</v>
      </c>
      <c r="E298" s="494"/>
      <c r="F298" s="494"/>
      <c r="G298" s="494"/>
      <c r="H298" s="494"/>
      <c r="I298" s="494"/>
      <c r="J298" s="494"/>
      <c r="K298" s="494"/>
      <c r="L298" s="503"/>
    </row>
    <row r="299" spans="1:12">
      <c r="A299" s="502" t="s">
        <v>780</v>
      </c>
      <c r="B299" s="491" t="s">
        <v>737</v>
      </c>
      <c r="C299" s="492" t="s">
        <v>861</v>
      </c>
      <c r="D299" s="510" t="s">
        <v>902</v>
      </c>
      <c r="E299" s="494"/>
      <c r="F299" s="494"/>
      <c r="G299" s="494"/>
      <c r="H299" s="494"/>
      <c r="I299" s="494"/>
      <c r="J299" s="494"/>
      <c r="K299" s="494"/>
      <c r="L299" s="503"/>
    </row>
    <row r="300" spans="1:12">
      <c r="A300" s="502" t="s">
        <v>780</v>
      </c>
      <c r="B300" s="491" t="s">
        <v>737</v>
      </c>
      <c r="C300" s="492" t="s">
        <v>861</v>
      </c>
      <c r="D300" s="493" t="s">
        <v>903</v>
      </c>
      <c r="E300" s="494"/>
      <c r="F300" s="494"/>
      <c r="G300" s="494"/>
      <c r="H300" s="494"/>
      <c r="I300" s="494"/>
      <c r="J300" s="494"/>
      <c r="K300" s="494"/>
      <c r="L300" s="503"/>
    </row>
    <row r="301" spans="1:12">
      <c r="A301" s="502" t="s">
        <v>780</v>
      </c>
      <c r="B301" s="491" t="s">
        <v>737</v>
      </c>
      <c r="C301" s="492" t="s">
        <v>861</v>
      </c>
      <c r="D301" s="493" t="s">
        <v>904</v>
      </c>
      <c r="E301" s="494"/>
      <c r="F301" s="494"/>
      <c r="G301" s="494"/>
      <c r="H301" s="494"/>
      <c r="I301" s="494"/>
      <c r="J301" s="494"/>
      <c r="K301" s="494"/>
      <c r="L301" s="503"/>
    </row>
    <row r="302" spans="1:12">
      <c r="A302" s="502" t="s">
        <v>780</v>
      </c>
      <c r="B302" s="495" t="s">
        <v>738</v>
      </c>
      <c r="C302" s="492" t="s">
        <v>862</v>
      </c>
      <c r="D302" s="510" t="s">
        <v>902</v>
      </c>
      <c r="E302" s="494"/>
      <c r="F302" s="494"/>
      <c r="G302" s="494"/>
      <c r="H302" s="494"/>
      <c r="I302" s="494"/>
      <c r="J302" s="494"/>
      <c r="K302" s="494"/>
      <c r="L302" s="503"/>
    </row>
    <row r="303" spans="1:12">
      <c r="A303" s="502" t="s">
        <v>780</v>
      </c>
      <c r="B303" s="495" t="s">
        <v>738</v>
      </c>
      <c r="C303" s="492" t="s">
        <v>862</v>
      </c>
      <c r="D303" s="493" t="s">
        <v>903</v>
      </c>
      <c r="E303" s="494"/>
      <c r="F303" s="494"/>
      <c r="G303" s="494"/>
      <c r="H303" s="494"/>
      <c r="I303" s="494"/>
      <c r="J303" s="494"/>
      <c r="K303" s="494"/>
      <c r="L303" s="503"/>
    </row>
    <row r="304" spans="1:12">
      <c r="A304" s="502" t="s">
        <v>780</v>
      </c>
      <c r="B304" s="495" t="s">
        <v>738</v>
      </c>
      <c r="C304" s="492" t="s">
        <v>862</v>
      </c>
      <c r="D304" s="493" t="s">
        <v>904</v>
      </c>
      <c r="E304" s="494"/>
      <c r="F304" s="494"/>
      <c r="G304" s="494"/>
      <c r="H304" s="494"/>
      <c r="I304" s="494"/>
      <c r="J304" s="494"/>
      <c r="K304" s="494"/>
      <c r="L304" s="503"/>
    </row>
    <row r="305" spans="1:12">
      <c r="A305" s="502" t="s">
        <v>780</v>
      </c>
      <c r="B305" s="491" t="s">
        <v>739</v>
      </c>
      <c r="C305" s="492" t="s">
        <v>863</v>
      </c>
      <c r="D305" s="510" t="s">
        <v>902</v>
      </c>
      <c r="E305" s="494"/>
      <c r="F305" s="494"/>
      <c r="G305" s="494"/>
      <c r="H305" s="494"/>
      <c r="I305" s="494"/>
      <c r="J305" s="494"/>
      <c r="K305" s="494"/>
      <c r="L305" s="503"/>
    </row>
    <row r="306" spans="1:12">
      <c r="A306" s="502" t="s">
        <v>780</v>
      </c>
      <c r="B306" s="491" t="s">
        <v>739</v>
      </c>
      <c r="C306" s="492" t="s">
        <v>863</v>
      </c>
      <c r="D306" s="493" t="s">
        <v>903</v>
      </c>
      <c r="E306" s="494"/>
      <c r="F306" s="494"/>
      <c r="G306" s="494"/>
      <c r="H306" s="494"/>
      <c r="I306" s="494"/>
      <c r="J306" s="494"/>
      <c r="K306" s="494"/>
      <c r="L306" s="503"/>
    </row>
    <row r="307" spans="1:12">
      <c r="A307" s="502" t="s">
        <v>780</v>
      </c>
      <c r="B307" s="491" t="s">
        <v>739</v>
      </c>
      <c r="C307" s="492" t="s">
        <v>863</v>
      </c>
      <c r="D307" s="493" t="s">
        <v>904</v>
      </c>
      <c r="E307" s="494"/>
      <c r="F307" s="494"/>
      <c r="G307" s="494"/>
      <c r="H307" s="494"/>
      <c r="I307" s="494"/>
      <c r="J307" s="494"/>
      <c r="K307" s="494"/>
      <c r="L307" s="503"/>
    </row>
    <row r="308" spans="1:12">
      <c r="A308" s="502" t="s">
        <v>780</v>
      </c>
      <c r="B308" s="491" t="s">
        <v>740</v>
      </c>
      <c r="C308" s="492" t="s">
        <v>864</v>
      </c>
      <c r="D308" s="510" t="s">
        <v>902</v>
      </c>
      <c r="E308" s="494"/>
      <c r="F308" s="494"/>
      <c r="G308" s="494"/>
      <c r="H308" s="494"/>
      <c r="I308" s="494"/>
      <c r="J308" s="494"/>
      <c r="K308" s="494"/>
      <c r="L308" s="503"/>
    </row>
    <row r="309" spans="1:12">
      <c r="A309" s="502" t="s">
        <v>780</v>
      </c>
      <c r="B309" s="491" t="s">
        <v>740</v>
      </c>
      <c r="C309" s="492" t="s">
        <v>864</v>
      </c>
      <c r="D309" s="493" t="s">
        <v>903</v>
      </c>
      <c r="E309" s="494"/>
      <c r="F309" s="494"/>
      <c r="G309" s="494"/>
      <c r="H309" s="494"/>
      <c r="I309" s="494"/>
      <c r="J309" s="494"/>
      <c r="K309" s="494"/>
      <c r="L309" s="503"/>
    </row>
    <row r="310" spans="1:12">
      <c r="A310" s="502" t="s">
        <v>780</v>
      </c>
      <c r="B310" s="491" t="s">
        <v>740</v>
      </c>
      <c r="C310" s="492" t="s">
        <v>864</v>
      </c>
      <c r="D310" s="493" t="s">
        <v>904</v>
      </c>
      <c r="E310" s="494"/>
      <c r="F310" s="494"/>
      <c r="G310" s="494"/>
      <c r="H310" s="494"/>
      <c r="I310" s="494"/>
      <c r="J310" s="494"/>
      <c r="K310" s="494"/>
      <c r="L310" s="503"/>
    </row>
    <row r="311" spans="1:12">
      <c r="A311" s="502" t="s">
        <v>780</v>
      </c>
      <c r="B311" s="491" t="s">
        <v>741</v>
      </c>
      <c r="C311" s="492" t="s">
        <v>865</v>
      </c>
      <c r="D311" s="510" t="s">
        <v>902</v>
      </c>
      <c r="E311" s="494"/>
      <c r="F311" s="494"/>
      <c r="G311" s="494"/>
      <c r="H311" s="494"/>
      <c r="I311" s="494"/>
      <c r="J311" s="494"/>
      <c r="K311" s="494"/>
      <c r="L311" s="503"/>
    </row>
    <row r="312" spans="1:12">
      <c r="A312" s="502" t="s">
        <v>780</v>
      </c>
      <c r="B312" s="491" t="s">
        <v>741</v>
      </c>
      <c r="C312" s="492" t="s">
        <v>865</v>
      </c>
      <c r="D312" s="493" t="s">
        <v>903</v>
      </c>
      <c r="E312" s="494"/>
      <c r="F312" s="494"/>
      <c r="G312" s="494"/>
      <c r="H312" s="494"/>
      <c r="I312" s="494"/>
      <c r="J312" s="494"/>
      <c r="K312" s="494"/>
      <c r="L312" s="503"/>
    </row>
    <row r="313" spans="1:12">
      <c r="A313" s="502" t="s">
        <v>780</v>
      </c>
      <c r="B313" s="491" t="s">
        <v>741</v>
      </c>
      <c r="C313" s="492" t="s">
        <v>865</v>
      </c>
      <c r="D313" s="493" t="s">
        <v>904</v>
      </c>
      <c r="E313" s="494"/>
      <c r="F313" s="494"/>
      <c r="G313" s="494"/>
      <c r="H313" s="494"/>
      <c r="I313" s="494"/>
      <c r="J313" s="494"/>
      <c r="K313" s="494"/>
      <c r="L313" s="503"/>
    </row>
    <row r="314" spans="1:12">
      <c r="A314" s="502" t="s">
        <v>780</v>
      </c>
      <c r="B314" s="491" t="s">
        <v>742</v>
      </c>
      <c r="C314" s="492" t="s">
        <v>866</v>
      </c>
      <c r="D314" s="510" t="s">
        <v>902</v>
      </c>
      <c r="E314" s="494"/>
      <c r="F314" s="494"/>
      <c r="G314" s="494"/>
      <c r="H314" s="494"/>
      <c r="I314" s="494"/>
      <c r="J314" s="494"/>
      <c r="K314" s="494"/>
      <c r="L314" s="503"/>
    </row>
    <row r="315" spans="1:12">
      <c r="A315" s="502" t="s">
        <v>780</v>
      </c>
      <c r="B315" s="491" t="s">
        <v>742</v>
      </c>
      <c r="C315" s="492" t="s">
        <v>866</v>
      </c>
      <c r="D315" s="493" t="s">
        <v>903</v>
      </c>
      <c r="E315" s="494"/>
      <c r="F315" s="494"/>
      <c r="G315" s="494"/>
      <c r="H315" s="494"/>
      <c r="I315" s="494"/>
      <c r="J315" s="494"/>
      <c r="K315" s="494"/>
      <c r="L315" s="503"/>
    </row>
    <row r="316" spans="1:12">
      <c r="A316" s="502" t="s">
        <v>780</v>
      </c>
      <c r="B316" s="491" t="s">
        <v>742</v>
      </c>
      <c r="C316" s="492" t="s">
        <v>866</v>
      </c>
      <c r="D316" s="493" t="s">
        <v>904</v>
      </c>
      <c r="E316" s="494"/>
      <c r="F316" s="494"/>
      <c r="G316" s="494"/>
      <c r="H316" s="494"/>
      <c r="I316" s="494"/>
      <c r="J316" s="494"/>
      <c r="K316" s="494"/>
      <c r="L316" s="503"/>
    </row>
    <row r="317" spans="1:12">
      <c r="A317" s="502" t="s">
        <v>781</v>
      </c>
      <c r="B317" s="491" t="s">
        <v>743</v>
      </c>
      <c r="C317" s="492" t="s">
        <v>867</v>
      </c>
      <c r="D317" s="510" t="s">
        <v>902</v>
      </c>
      <c r="E317" s="494"/>
      <c r="F317" s="494"/>
      <c r="G317" s="494"/>
      <c r="H317" s="494"/>
      <c r="I317" s="494"/>
      <c r="J317" s="494"/>
      <c r="K317" s="494"/>
      <c r="L317" s="503"/>
    </row>
    <row r="318" spans="1:12">
      <c r="A318" s="502" t="s">
        <v>781</v>
      </c>
      <c r="B318" s="491" t="s">
        <v>743</v>
      </c>
      <c r="C318" s="492" t="s">
        <v>867</v>
      </c>
      <c r="D318" s="493" t="s">
        <v>903</v>
      </c>
      <c r="E318" s="494"/>
      <c r="F318" s="494"/>
      <c r="G318" s="494"/>
      <c r="H318" s="494"/>
      <c r="I318" s="494"/>
      <c r="J318" s="494"/>
      <c r="K318" s="494"/>
      <c r="L318" s="503"/>
    </row>
    <row r="319" spans="1:12">
      <c r="A319" s="502" t="s">
        <v>781</v>
      </c>
      <c r="B319" s="491" t="s">
        <v>743</v>
      </c>
      <c r="C319" s="492" t="s">
        <v>867</v>
      </c>
      <c r="D319" s="493" t="s">
        <v>904</v>
      </c>
      <c r="E319" s="494"/>
      <c r="F319" s="494"/>
      <c r="G319" s="494"/>
      <c r="H319" s="494"/>
      <c r="I319" s="494"/>
      <c r="J319" s="494"/>
      <c r="K319" s="494"/>
      <c r="L319" s="503"/>
    </row>
    <row r="320" spans="1:12">
      <c r="A320" s="502" t="s">
        <v>781</v>
      </c>
      <c r="B320" s="491" t="s">
        <v>744</v>
      </c>
      <c r="C320" s="492" t="s">
        <v>868</v>
      </c>
      <c r="D320" s="510" t="s">
        <v>902</v>
      </c>
      <c r="E320" s="494"/>
      <c r="F320" s="494"/>
      <c r="G320" s="494"/>
      <c r="H320" s="494"/>
      <c r="I320" s="494"/>
      <c r="J320" s="494"/>
      <c r="K320" s="494"/>
      <c r="L320" s="503"/>
    </row>
    <row r="321" spans="1:12">
      <c r="A321" s="502" t="s">
        <v>781</v>
      </c>
      <c r="B321" s="491" t="s">
        <v>744</v>
      </c>
      <c r="C321" s="492" t="s">
        <v>868</v>
      </c>
      <c r="D321" s="493" t="s">
        <v>903</v>
      </c>
      <c r="E321" s="494"/>
      <c r="F321" s="494"/>
      <c r="G321" s="494"/>
      <c r="H321" s="494"/>
      <c r="I321" s="494"/>
      <c r="J321" s="494"/>
      <c r="K321" s="494"/>
      <c r="L321" s="503"/>
    </row>
    <row r="322" spans="1:12">
      <c r="A322" s="502" t="s">
        <v>781</v>
      </c>
      <c r="B322" s="491" t="s">
        <v>744</v>
      </c>
      <c r="C322" s="492" t="s">
        <v>868</v>
      </c>
      <c r="D322" s="493" t="s">
        <v>904</v>
      </c>
      <c r="E322" s="494"/>
      <c r="F322" s="494"/>
      <c r="G322" s="494"/>
      <c r="H322" s="494"/>
      <c r="I322" s="494"/>
      <c r="J322" s="494"/>
      <c r="K322" s="494"/>
      <c r="L322" s="503"/>
    </row>
    <row r="323" spans="1:12">
      <c r="A323" s="502" t="s">
        <v>781</v>
      </c>
      <c r="B323" s="495" t="s">
        <v>745</v>
      </c>
      <c r="C323" s="492" t="s">
        <v>869</v>
      </c>
      <c r="D323" s="510" t="s">
        <v>902</v>
      </c>
      <c r="E323" s="494"/>
      <c r="F323" s="494"/>
      <c r="G323" s="494"/>
      <c r="H323" s="494"/>
      <c r="I323" s="494"/>
      <c r="J323" s="494"/>
      <c r="K323" s="494"/>
      <c r="L323" s="503"/>
    </row>
    <row r="324" spans="1:12">
      <c r="A324" s="502" t="s">
        <v>781</v>
      </c>
      <c r="B324" s="495" t="s">
        <v>745</v>
      </c>
      <c r="C324" s="492" t="s">
        <v>869</v>
      </c>
      <c r="D324" s="493" t="s">
        <v>903</v>
      </c>
      <c r="E324" s="494"/>
      <c r="F324" s="494"/>
      <c r="G324" s="494"/>
      <c r="H324" s="494"/>
      <c r="I324" s="494"/>
      <c r="J324" s="494"/>
      <c r="K324" s="494"/>
      <c r="L324" s="503"/>
    </row>
    <row r="325" spans="1:12">
      <c r="A325" s="502" t="s">
        <v>781</v>
      </c>
      <c r="B325" s="495" t="s">
        <v>745</v>
      </c>
      <c r="C325" s="492" t="s">
        <v>869</v>
      </c>
      <c r="D325" s="493" t="s">
        <v>904</v>
      </c>
      <c r="E325" s="494"/>
      <c r="F325" s="494"/>
      <c r="G325" s="494"/>
      <c r="H325" s="494"/>
      <c r="I325" s="494"/>
      <c r="J325" s="494"/>
      <c r="K325" s="494"/>
      <c r="L325" s="503"/>
    </row>
    <row r="326" spans="1:12">
      <c r="A326" s="502" t="s">
        <v>781</v>
      </c>
      <c r="B326" s="495" t="s">
        <v>746</v>
      </c>
      <c r="C326" s="492" t="s">
        <v>870</v>
      </c>
      <c r="D326" s="510" t="s">
        <v>902</v>
      </c>
      <c r="E326" s="494"/>
      <c r="F326" s="494"/>
      <c r="G326" s="494"/>
      <c r="H326" s="494"/>
      <c r="I326" s="494"/>
      <c r="J326" s="494"/>
      <c r="K326" s="494"/>
      <c r="L326" s="503"/>
    </row>
    <row r="327" spans="1:12">
      <c r="A327" s="502" t="s">
        <v>781</v>
      </c>
      <c r="B327" s="495" t="s">
        <v>746</v>
      </c>
      <c r="C327" s="492" t="s">
        <v>870</v>
      </c>
      <c r="D327" s="493" t="s">
        <v>903</v>
      </c>
      <c r="E327" s="494"/>
      <c r="F327" s="494"/>
      <c r="G327" s="494"/>
      <c r="H327" s="494"/>
      <c r="I327" s="494"/>
      <c r="J327" s="494"/>
      <c r="K327" s="494"/>
      <c r="L327" s="503"/>
    </row>
    <row r="328" spans="1:12">
      <c r="A328" s="502" t="s">
        <v>781</v>
      </c>
      <c r="B328" s="495" t="s">
        <v>746</v>
      </c>
      <c r="C328" s="492" t="s">
        <v>870</v>
      </c>
      <c r="D328" s="493" t="s">
        <v>904</v>
      </c>
      <c r="E328" s="494"/>
      <c r="F328" s="494"/>
      <c r="G328" s="494"/>
      <c r="H328" s="494"/>
      <c r="I328" s="494"/>
      <c r="J328" s="494"/>
      <c r="K328" s="494"/>
      <c r="L328" s="503"/>
    </row>
    <row r="329" spans="1:12">
      <c r="A329" s="502" t="s">
        <v>779</v>
      </c>
      <c r="B329" s="495" t="s">
        <v>666</v>
      </c>
      <c r="C329" s="492" t="s">
        <v>790</v>
      </c>
      <c r="D329" s="510" t="s">
        <v>902</v>
      </c>
      <c r="E329" s="494"/>
      <c r="F329" s="494"/>
      <c r="G329" s="494"/>
      <c r="H329" s="494"/>
      <c r="I329" s="494"/>
      <c r="J329" s="494"/>
      <c r="K329" s="494"/>
      <c r="L329" s="503"/>
    </row>
    <row r="330" spans="1:12">
      <c r="A330" s="502" t="s">
        <v>779</v>
      </c>
      <c r="B330" s="495" t="s">
        <v>666</v>
      </c>
      <c r="C330" s="492" t="s">
        <v>790</v>
      </c>
      <c r="D330" s="493" t="s">
        <v>903</v>
      </c>
      <c r="E330" s="494"/>
      <c r="F330" s="494"/>
      <c r="G330" s="494"/>
      <c r="H330" s="494"/>
      <c r="I330" s="494"/>
      <c r="J330" s="494"/>
      <c r="K330" s="494"/>
      <c r="L330" s="503"/>
    </row>
    <row r="331" spans="1:12">
      <c r="A331" s="502" t="s">
        <v>779</v>
      </c>
      <c r="B331" s="495" t="s">
        <v>666</v>
      </c>
      <c r="C331" s="492" t="s">
        <v>790</v>
      </c>
      <c r="D331" s="493" t="s">
        <v>904</v>
      </c>
      <c r="E331" s="494"/>
      <c r="F331" s="494"/>
      <c r="G331" s="494"/>
      <c r="H331" s="494"/>
      <c r="I331" s="494"/>
      <c r="J331" s="494"/>
      <c r="K331" s="494"/>
      <c r="L331" s="503"/>
    </row>
    <row r="332" spans="1:12">
      <c r="A332" s="502" t="s">
        <v>781</v>
      </c>
      <c r="B332" s="495" t="s">
        <v>747</v>
      </c>
      <c r="C332" s="492" t="s">
        <v>871</v>
      </c>
      <c r="D332" s="510" t="s">
        <v>902</v>
      </c>
      <c r="E332" s="494"/>
      <c r="F332" s="494"/>
      <c r="G332" s="494"/>
      <c r="H332" s="494"/>
      <c r="I332" s="494"/>
      <c r="J332" s="494"/>
      <c r="K332" s="494"/>
      <c r="L332" s="503"/>
    </row>
    <row r="333" spans="1:12">
      <c r="A333" s="502" t="s">
        <v>781</v>
      </c>
      <c r="B333" s="495" t="s">
        <v>747</v>
      </c>
      <c r="C333" s="492" t="s">
        <v>871</v>
      </c>
      <c r="D333" s="493" t="s">
        <v>903</v>
      </c>
      <c r="E333" s="494"/>
      <c r="F333" s="494"/>
      <c r="G333" s="494"/>
      <c r="H333" s="494"/>
      <c r="I333" s="494"/>
      <c r="J333" s="494"/>
      <c r="K333" s="494"/>
      <c r="L333" s="503"/>
    </row>
    <row r="334" spans="1:12">
      <c r="A334" s="502" t="s">
        <v>781</v>
      </c>
      <c r="B334" s="495" t="s">
        <v>747</v>
      </c>
      <c r="C334" s="492" t="s">
        <v>871</v>
      </c>
      <c r="D334" s="493" t="s">
        <v>904</v>
      </c>
      <c r="E334" s="494"/>
      <c r="F334" s="494"/>
      <c r="G334" s="494"/>
      <c r="H334" s="494"/>
      <c r="I334" s="494"/>
      <c r="J334" s="494"/>
      <c r="K334" s="494"/>
      <c r="L334" s="503"/>
    </row>
    <row r="335" spans="1:12">
      <c r="A335" s="502" t="s">
        <v>781</v>
      </c>
      <c r="B335" s="495" t="s">
        <v>748</v>
      </c>
      <c r="C335" s="492" t="s">
        <v>872</v>
      </c>
      <c r="D335" s="510" t="s">
        <v>902</v>
      </c>
      <c r="E335" s="494"/>
      <c r="F335" s="494"/>
      <c r="G335" s="494"/>
      <c r="H335" s="494"/>
      <c r="I335" s="494"/>
      <c r="J335" s="494"/>
      <c r="K335" s="494"/>
      <c r="L335" s="503"/>
    </row>
    <row r="336" spans="1:12">
      <c r="A336" s="502" t="s">
        <v>781</v>
      </c>
      <c r="B336" s="495" t="s">
        <v>748</v>
      </c>
      <c r="C336" s="492" t="s">
        <v>872</v>
      </c>
      <c r="D336" s="493" t="s">
        <v>903</v>
      </c>
      <c r="E336" s="494"/>
      <c r="F336" s="494"/>
      <c r="G336" s="494"/>
      <c r="H336" s="494"/>
      <c r="I336" s="494"/>
      <c r="J336" s="494"/>
      <c r="K336" s="494"/>
      <c r="L336" s="503"/>
    </row>
    <row r="337" spans="1:12">
      <c r="A337" s="502" t="s">
        <v>781</v>
      </c>
      <c r="B337" s="495" t="s">
        <v>748</v>
      </c>
      <c r="C337" s="492" t="s">
        <v>872</v>
      </c>
      <c r="D337" s="493" t="s">
        <v>904</v>
      </c>
      <c r="E337" s="494"/>
      <c r="F337" s="494"/>
      <c r="G337" s="494"/>
      <c r="H337" s="494"/>
      <c r="I337" s="494"/>
      <c r="J337" s="494"/>
      <c r="K337" s="494"/>
      <c r="L337" s="503"/>
    </row>
    <row r="338" spans="1:12">
      <c r="A338" s="502" t="s">
        <v>781</v>
      </c>
      <c r="B338" s="491" t="s">
        <v>749</v>
      </c>
      <c r="C338" s="492" t="s">
        <v>873</v>
      </c>
      <c r="D338" s="510" t="s">
        <v>902</v>
      </c>
      <c r="E338" s="494"/>
      <c r="F338" s="494"/>
      <c r="G338" s="494"/>
      <c r="H338" s="494"/>
      <c r="I338" s="494"/>
      <c r="J338" s="494"/>
      <c r="K338" s="494"/>
      <c r="L338" s="503"/>
    </row>
    <row r="339" spans="1:12">
      <c r="A339" s="502" t="s">
        <v>781</v>
      </c>
      <c r="B339" s="491" t="s">
        <v>749</v>
      </c>
      <c r="C339" s="492" t="s">
        <v>873</v>
      </c>
      <c r="D339" s="493" t="s">
        <v>903</v>
      </c>
      <c r="E339" s="494"/>
      <c r="F339" s="494"/>
      <c r="G339" s="494"/>
      <c r="H339" s="494"/>
      <c r="I339" s="494"/>
      <c r="J339" s="494"/>
      <c r="K339" s="494"/>
      <c r="L339" s="503"/>
    </row>
    <row r="340" spans="1:12">
      <c r="A340" s="502" t="s">
        <v>781</v>
      </c>
      <c r="B340" s="491" t="s">
        <v>749</v>
      </c>
      <c r="C340" s="492" t="s">
        <v>873</v>
      </c>
      <c r="D340" s="493" t="s">
        <v>904</v>
      </c>
      <c r="E340" s="494"/>
      <c r="F340" s="494"/>
      <c r="G340" s="494"/>
      <c r="H340" s="494"/>
      <c r="I340" s="494"/>
      <c r="J340" s="494"/>
      <c r="K340" s="494"/>
      <c r="L340" s="503"/>
    </row>
    <row r="341" spans="1:12">
      <c r="A341" s="502" t="s">
        <v>781</v>
      </c>
      <c r="B341" s="491" t="s">
        <v>750</v>
      </c>
      <c r="C341" s="492" t="s">
        <v>874</v>
      </c>
      <c r="D341" s="510" t="s">
        <v>902</v>
      </c>
      <c r="E341" s="494"/>
      <c r="F341" s="494"/>
      <c r="G341" s="494"/>
      <c r="H341" s="494"/>
      <c r="I341" s="494"/>
      <c r="J341" s="494"/>
      <c r="K341" s="494"/>
      <c r="L341" s="503"/>
    </row>
    <row r="342" spans="1:12">
      <c r="A342" s="502" t="s">
        <v>781</v>
      </c>
      <c r="B342" s="491" t="s">
        <v>750</v>
      </c>
      <c r="C342" s="492" t="s">
        <v>874</v>
      </c>
      <c r="D342" s="493" t="s">
        <v>903</v>
      </c>
      <c r="E342" s="494"/>
      <c r="F342" s="494"/>
      <c r="G342" s="494"/>
      <c r="H342" s="494"/>
      <c r="I342" s="494"/>
      <c r="J342" s="494"/>
      <c r="K342" s="494"/>
      <c r="L342" s="503"/>
    </row>
    <row r="343" spans="1:12">
      <c r="A343" s="502" t="s">
        <v>781</v>
      </c>
      <c r="B343" s="491" t="s">
        <v>750</v>
      </c>
      <c r="C343" s="492" t="s">
        <v>874</v>
      </c>
      <c r="D343" s="493" t="s">
        <v>904</v>
      </c>
      <c r="E343" s="494"/>
      <c r="F343" s="494"/>
      <c r="G343" s="494"/>
      <c r="H343" s="494"/>
      <c r="I343" s="494"/>
      <c r="J343" s="494"/>
      <c r="K343" s="494"/>
      <c r="L343" s="503"/>
    </row>
    <row r="344" spans="1:12">
      <c r="A344" s="502" t="s">
        <v>781</v>
      </c>
      <c r="B344" s="491" t="s">
        <v>751</v>
      </c>
      <c r="C344" s="492" t="s">
        <v>875</v>
      </c>
      <c r="D344" s="510" t="s">
        <v>902</v>
      </c>
      <c r="E344" s="494"/>
      <c r="F344" s="494"/>
      <c r="G344" s="494"/>
      <c r="H344" s="494"/>
      <c r="I344" s="494"/>
      <c r="J344" s="494"/>
      <c r="K344" s="494"/>
      <c r="L344" s="503"/>
    </row>
    <row r="345" spans="1:12">
      <c r="A345" s="502" t="s">
        <v>781</v>
      </c>
      <c r="B345" s="491" t="s">
        <v>751</v>
      </c>
      <c r="C345" s="492" t="s">
        <v>875</v>
      </c>
      <c r="D345" s="493" t="s">
        <v>903</v>
      </c>
      <c r="E345" s="494"/>
      <c r="F345" s="494"/>
      <c r="G345" s="494"/>
      <c r="H345" s="494"/>
      <c r="I345" s="494"/>
      <c r="J345" s="494"/>
      <c r="K345" s="494"/>
      <c r="L345" s="503"/>
    </row>
    <row r="346" spans="1:12">
      <c r="A346" s="502" t="s">
        <v>781</v>
      </c>
      <c r="B346" s="491" t="s">
        <v>751</v>
      </c>
      <c r="C346" s="492" t="s">
        <v>875</v>
      </c>
      <c r="D346" s="493" t="s">
        <v>904</v>
      </c>
      <c r="E346" s="494"/>
      <c r="F346" s="494"/>
      <c r="G346" s="494"/>
      <c r="H346" s="494"/>
      <c r="I346" s="494"/>
      <c r="J346" s="494"/>
      <c r="K346" s="494"/>
      <c r="L346" s="503"/>
    </row>
    <row r="347" spans="1:12">
      <c r="A347" s="502" t="s">
        <v>781</v>
      </c>
      <c r="B347" s="491" t="s">
        <v>752</v>
      </c>
      <c r="C347" s="492" t="s">
        <v>876</v>
      </c>
      <c r="D347" s="510" t="s">
        <v>902</v>
      </c>
      <c r="E347" s="494"/>
      <c r="F347" s="494"/>
      <c r="G347" s="494"/>
      <c r="H347" s="494"/>
      <c r="I347" s="494"/>
      <c r="J347" s="494"/>
      <c r="K347" s="494"/>
      <c r="L347" s="503"/>
    </row>
    <row r="348" spans="1:12">
      <c r="A348" s="502" t="s">
        <v>781</v>
      </c>
      <c r="B348" s="491" t="s">
        <v>752</v>
      </c>
      <c r="C348" s="492" t="s">
        <v>876</v>
      </c>
      <c r="D348" s="493" t="s">
        <v>903</v>
      </c>
      <c r="E348" s="494"/>
      <c r="F348" s="494"/>
      <c r="G348" s="494"/>
      <c r="H348" s="494"/>
      <c r="I348" s="494"/>
      <c r="J348" s="494"/>
      <c r="K348" s="494"/>
      <c r="L348" s="503"/>
    </row>
    <row r="349" spans="1:12">
      <c r="A349" s="502" t="s">
        <v>781</v>
      </c>
      <c r="B349" s="491" t="s">
        <v>752</v>
      </c>
      <c r="C349" s="492" t="s">
        <v>876</v>
      </c>
      <c r="D349" s="493" t="s">
        <v>904</v>
      </c>
      <c r="E349" s="494"/>
      <c r="F349" s="494"/>
      <c r="G349" s="494"/>
      <c r="H349" s="494"/>
      <c r="I349" s="494"/>
      <c r="J349" s="494"/>
      <c r="K349" s="494"/>
      <c r="L349" s="503"/>
    </row>
    <row r="350" spans="1:12">
      <c r="A350" s="502" t="s">
        <v>781</v>
      </c>
      <c r="B350" s="491" t="s">
        <v>753</v>
      </c>
      <c r="C350" s="492" t="s">
        <v>877</v>
      </c>
      <c r="D350" s="510" t="s">
        <v>902</v>
      </c>
      <c r="E350" s="494"/>
      <c r="F350" s="494"/>
      <c r="G350" s="494"/>
      <c r="H350" s="494"/>
      <c r="I350" s="494"/>
      <c r="J350" s="494"/>
      <c r="K350" s="494"/>
      <c r="L350" s="503"/>
    </row>
    <row r="351" spans="1:12">
      <c r="A351" s="502" t="s">
        <v>781</v>
      </c>
      <c r="B351" s="491" t="s">
        <v>753</v>
      </c>
      <c r="C351" s="492" t="s">
        <v>877</v>
      </c>
      <c r="D351" s="493" t="s">
        <v>903</v>
      </c>
      <c r="E351" s="494"/>
      <c r="F351" s="494"/>
      <c r="G351" s="494"/>
      <c r="H351" s="494"/>
      <c r="I351" s="494"/>
      <c r="J351" s="494"/>
      <c r="K351" s="494"/>
      <c r="L351" s="503"/>
    </row>
    <row r="352" spans="1:12">
      <c r="A352" s="502" t="s">
        <v>781</v>
      </c>
      <c r="B352" s="491" t="s">
        <v>753</v>
      </c>
      <c r="C352" s="492" t="s">
        <v>877</v>
      </c>
      <c r="D352" s="493" t="s">
        <v>904</v>
      </c>
      <c r="E352" s="494"/>
      <c r="F352" s="494"/>
      <c r="G352" s="494"/>
      <c r="H352" s="494"/>
      <c r="I352" s="494"/>
      <c r="J352" s="494"/>
      <c r="K352" s="494"/>
      <c r="L352" s="503"/>
    </row>
    <row r="353" spans="1:12">
      <c r="A353" s="502" t="s">
        <v>781</v>
      </c>
      <c r="B353" s="491" t="s">
        <v>754</v>
      </c>
      <c r="C353" s="492" t="s">
        <v>878</v>
      </c>
      <c r="D353" s="510" t="s">
        <v>902</v>
      </c>
      <c r="E353" s="494"/>
      <c r="F353" s="494"/>
      <c r="G353" s="494"/>
      <c r="H353" s="494"/>
      <c r="I353" s="494"/>
      <c r="J353" s="494"/>
      <c r="K353" s="494"/>
      <c r="L353" s="503"/>
    </row>
    <row r="354" spans="1:12">
      <c r="A354" s="502" t="s">
        <v>781</v>
      </c>
      <c r="B354" s="491" t="s">
        <v>754</v>
      </c>
      <c r="C354" s="492" t="s">
        <v>878</v>
      </c>
      <c r="D354" s="493" t="s">
        <v>903</v>
      </c>
      <c r="E354" s="494"/>
      <c r="F354" s="494"/>
      <c r="G354" s="494"/>
      <c r="H354" s="494"/>
      <c r="I354" s="494"/>
      <c r="J354" s="494"/>
      <c r="K354" s="494"/>
      <c r="L354" s="503"/>
    </row>
    <row r="355" spans="1:12">
      <c r="A355" s="502" t="s">
        <v>781</v>
      </c>
      <c r="B355" s="491" t="s">
        <v>754</v>
      </c>
      <c r="C355" s="492" t="s">
        <v>878</v>
      </c>
      <c r="D355" s="493" t="s">
        <v>904</v>
      </c>
      <c r="E355" s="494"/>
      <c r="F355" s="494"/>
      <c r="G355" s="494"/>
      <c r="H355" s="494"/>
      <c r="I355" s="494"/>
      <c r="J355" s="494"/>
      <c r="K355" s="494"/>
      <c r="L355" s="503"/>
    </row>
    <row r="356" spans="1:12">
      <c r="A356" s="502" t="s">
        <v>781</v>
      </c>
      <c r="B356" s="495" t="s">
        <v>755</v>
      </c>
      <c r="C356" s="492" t="s">
        <v>879</v>
      </c>
      <c r="D356" s="510" t="s">
        <v>902</v>
      </c>
      <c r="E356" s="494"/>
      <c r="F356" s="494"/>
      <c r="G356" s="494"/>
      <c r="H356" s="494"/>
      <c r="I356" s="494"/>
      <c r="J356" s="494"/>
      <c r="K356" s="494"/>
      <c r="L356" s="503"/>
    </row>
    <row r="357" spans="1:12">
      <c r="A357" s="502" t="s">
        <v>781</v>
      </c>
      <c r="B357" s="495" t="s">
        <v>755</v>
      </c>
      <c r="C357" s="492" t="s">
        <v>879</v>
      </c>
      <c r="D357" s="493" t="s">
        <v>903</v>
      </c>
      <c r="E357" s="494"/>
      <c r="F357" s="494"/>
      <c r="G357" s="494"/>
      <c r="H357" s="494"/>
      <c r="I357" s="494"/>
      <c r="J357" s="494"/>
      <c r="K357" s="494"/>
      <c r="L357" s="503"/>
    </row>
    <row r="358" spans="1:12">
      <c r="A358" s="502" t="s">
        <v>781</v>
      </c>
      <c r="B358" s="495" t="s">
        <v>755</v>
      </c>
      <c r="C358" s="492" t="s">
        <v>879</v>
      </c>
      <c r="D358" s="493" t="s">
        <v>904</v>
      </c>
      <c r="E358" s="494"/>
      <c r="F358" s="494"/>
      <c r="G358" s="494"/>
      <c r="H358" s="494"/>
      <c r="I358" s="494"/>
      <c r="J358" s="494"/>
      <c r="K358" s="494"/>
      <c r="L358" s="503"/>
    </row>
    <row r="359" spans="1:12">
      <c r="A359" s="502" t="s">
        <v>781</v>
      </c>
      <c r="B359" s="491" t="s">
        <v>756</v>
      </c>
      <c r="C359" s="492" t="s">
        <v>880</v>
      </c>
      <c r="D359" s="510" t="s">
        <v>902</v>
      </c>
      <c r="E359" s="494"/>
      <c r="F359" s="494"/>
      <c r="G359" s="494"/>
      <c r="H359" s="494"/>
      <c r="I359" s="494"/>
      <c r="J359" s="494"/>
      <c r="K359" s="494"/>
      <c r="L359" s="503"/>
    </row>
    <row r="360" spans="1:12">
      <c r="A360" s="502" t="s">
        <v>781</v>
      </c>
      <c r="B360" s="491" t="s">
        <v>756</v>
      </c>
      <c r="C360" s="492" t="s">
        <v>880</v>
      </c>
      <c r="D360" s="493" t="s">
        <v>903</v>
      </c>
      <c r="E360" s="494"/>
      <c r="F360" s="494"/>
      <c r="G360" s="494"/>
      <c r="H360" s="494"/>
      <c r="I360" s="494"/>
      <c r="J360" s="494"/>
      <c r="K360" s="494"/>
      <c r="L360" s="503"/>
    </row>
    <row r="361" spans="1:12" ht="15" thickBot="1">
      <c r="A361" s="504" t="s">
        <v>781</v>
      </c>
      <c r="B361" s="505" t="s">
        <v>756</v>
      </c>
      <c r="C361" s="506" t="s">
        <v>880</v>
      </c>
      <c r="D361" s="507" t="s">
        <v>904</v>
      </c>
      <c r="E361" s="508"/>
      <c r="F361" s="508"/>
      <c r="G361" s="508"/>
      <c r="H361" s="508"/>
      <c r="I361" s="508"/>
      <c r="J361" s="508"/>
      <c r="K361" s="508"/>
      <c r="L361" s="509"/>
    </row>
  </sheetData>
  <autoFilter ref="A1:L361" xr:uid="{5981D4C1-3C94-4A28-BED5-A8AA14FCD088}"/>
  <sortState xmlns:xlrd2="http://schemas.microsoft.com/office/spreadsheetml/2017/richdata2" ref="A2:D361">
    <sortCondition ref="B2:B361"/>
    <sortCondition ref="D2:D361" customList="unit,price,sales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3C69-472D-4878-B5DB-D768631059AA}">
  <sheetPr>
    <tabColor theme="0" tint="-0.14999847407452621"/>
  </sheetPr>
  <dimension ref="A1:A127"/>
  <sheetViews>
    <sheetView workbookViewId="0">
      <selection sqref="A1:A127"/>
    </sheetView>
  </sheetViews>
  <sheetFormatPr baseColWidth="10" defaultRowHeight="14.5"/>
  <sheetData>
    <row r="1" spans="1:1">
      <c r="A1" s="410">
        <v>44317</v>
      </c>
    </row>
    <row r="2" spans="1:1">
      <c r="A2" s="410">
        <v>44348</v>
      </c>
    </row>
    <row r="3" spans="1:1">
      <c r="A3" s="410">
        <v>44378</v>
      </c>
    </row>
    <row r="4" spans="1:1">
      <c r="A4" s="410">
        <v>44409</v>
      </c>
    </row>
    <row r="5" spans="1:1">
      <c r="A5" s="410">
        <v>44440</v>
      </c>
    </row>
    <row r="6" spans="1:1">
      <c r="A6" s="410">
        <v>44470</v>
      </c>
    </row>
    <row r="7" spans="1:1">
      <c r="A7" s="410">
        <v>44501</v>
      </c>
    </row>
    <row r="8" spans="1:1">
      <c r="A8" s="410">
        <v>44531</v>
      </c>
    </row>
    <row r="9" spans="1:1">
      <c r="A9" s="410">
        <v>44562</v>
      </c>
    </row>
    <row r="10" spans="1:1">
      <c r="A10" s="410">
        <v>44593</v>
      </c>
    </row>
    <row r="11" spans="1:1">
      <c r="A11" s="410">
        <v>44621</v>
      </c>
    </row>
    <row r="12" spans="1:1">
      <c r="A12" s="410">
        <v>44652</v>
      </c>
    </row>
    <row r="13" spans="1:1">
      <c r="A13" s="410">
        <v>44682</v>
      </c>
    </row>
    <row r="14" spans="1:1">
      <c r="A14" s="410">
        <v>44713</v>
      </c>
    </row>
    <row r="15" spans="1:1">
      <c r="A15" s="410">
        <v>44743</v>
      </c>
    </row>
    <row r="16" spans="1:1">
      <c r="A16" s="410">
        <v>44774</v>
      </c>
    </row>
    <row r="17" spans="1:1">
      <c r="A17" s="410">
        <v>44805</v>
      </c>
    </row>
    <row r="18" spans="1:1">
      <c r="A18" s="410">
        <v>44835</v>
      </c>
    </row>
    <row r="19" spans="1:1">
      <c r="A19" s="410">
        <v>44866</v>
      </c>
    </row>
    <row r="20" spans="1:1">
      <c r="A20" s="410">
        <v>44896</v>
      </c>
    </row>
    <row r="21" spans="1:1">
      <c r="A21" s="410">
        <v>44927</v>
      </c>
    </row>
    <row r="22" spans="1:1">
      <c r="A22" s="410">
        <v>44958</v>
      </c>
    </row>
    <row r="23" spans="1:1">
      <c r="A23" s="410">
        <v>44986</v>
      </c>
    </row>
    <row r="24" spans="1:1">
      <c r="A24" s="410">
        <v>45017</v>
      </c>
    </row>
    <row r="25" spans="1:1">
      <c r="A25" s="410">
        <v>45047</v>
      </c>
    </row>
    <row r="26" spans="1:1">
      <c r="A26" s="410">
        <v>45078</v>
      </c>
    </row>
    <row r="27" spans="1:1">
      <c r="A27" s="410">
        <v>45108</v>
      </c>
    </row>
    <row r="28" spans="1:1">
      <c r="A28" s="410">
        <v>45139</v>
      </c>
    </row>
    <row r="29" spans="1:1">
      <c r="A29" s="410">
        <v>45170</v>
      </c>
    </row>
    <row r="30" spans="1:1">
      <c r="A30" s="410">
        <v>45200</v>
      </c>
    </row>
    <row r="31" spans="1:1">
      <c r="A31" s="410">
        <v>45231</v>
      </c>
    </row>
    <row r="32" spans="1:1">
      <c r="A32" s="410">
        <v>45261</v>
      </c>
    </row>
    <row r="33" spans="1:1">
      <c r="A33" s="410">
        <v>45292</v>
      </c>
    </row>
    <row r="34" spans="1:1">
      <c r="A34" s="410">
        <v>45323</v>
      </c>
    </row>
    <row r="35" spans="1:1">
      <c r="A35" s="410">
        <v>45352</v>
      </c>
    </row>
    <row r="36" spans="1:1">
      <c r="A36" s="410">
        <v>45383</v>
      </c>
    </row>
    <row r="37" spans="1:1">
      <c r="A37" s="410">
        <v>45413</v>
      </c>
    </row>
    <row r="38" spans="1:1">
      <c r="A38" s="410">
        <v>45444</v>
      </c>
    </row>
    <row r="39" spans="1:1">
      <c r="A39" s="410">
        <v>45474</v>
      </c>
    </row>
    <row r="40" spans="1:1">
      <c r="A40" s="410">
        <v>45505</v>
      </c>
    </row>
    <row r="41" spans="1:1">
      <c r="A41" s="410">
        <v>45536</v>
      </c>
    </row>
    <row r="42" spans="1:1">
      <c r="A42" s="410">
        <v>45566</v>
      </c>
    </row>
    <row r="43" spans="1:1">
      <c r="A43" s="410">
        <v>45597</v>
      </c>
    </row>
    <row r="44" spans="1:1">
      <c r="A44" s="410">
        <v>45627</v>
      </c>
    </row>
    <row r="45" spans="1:1">
      <c r="A45" s="410">
        <v>45658</v>
      </c>
    </row>
    <row r="46" spans="1:1">
      <c r="A46" s="410">
        <v>45689</v>
      </c>
    </row>
    <row r="47" spans="1:1">
      <c r="A47" s="410">
        <v>45717</v>
      </c>
    </row>
    <row r="48" spans="1:1">
      <c r="A48" s="410">
        <v>45748</v>
      </c>
    </row>
    <row r="49" spans="1:1">
      <c r="A49" s="410">
        <v>45778</v>
      </c>
    </row>
    <row r="50" spans="1:1">
      <c r="A50" s="410">
        <v>45809</v>
      </c>
    </row>
    <row r="51" spans="1:1">
      <c r="A51" s="410">
        <v>45839</v>
      </c>
    </row>
    <row r="52" spans="1:1">
      <c r="A52" s="410">
        <v>45870</v>
      </c>
    </row>
    <row r="53" spans="1:1">
      <c r="A53" s="410">
        <v>45901</v>
      </c>
    </row>
    <row r="54" spans="1:1">
      <c r="A54" s="410">
        <v>45931</v>
      </c>
    </row>
    <row r="55" spans="1:1">
      <c r="A55" s="410">
        <v>45962</v>
      </c>
    </row>
    <row r="56" spans="1:1">
      <c r="A56" s="410">
        <v>45992</v>
      </c>
    </row>
    <row r="57" spans="1:1">
      <c r="A57" s="410">
        <v>46023</v>
      </c>
    </row>
    <row r="58" spans="1:1">
      <c r="A58" s="410">
        <v>46054</v>
      </c>
    </row>
    <row r="59" spans="1:1">
      <c r="A59" s="410">
        <v>46082</v>
      </c>
    </row>
    <row r="60" spans="1:1">
      <c r="A60" s="410">
        <v>46113</v>
      </c>
    </row>
    <row r="61" spans="1:1">
      <c r="A61" s="410">
        <v>46143</v>
      </c>
    </row>
    <row r="62" spans="1:1">
      <c r="A62" s="410">
        <v>46174</v>
      </c>
    </row>
    <row r="63" spans="1:1">
      <c r="A63" s="410">
        <v>46204</v>
      </c>
    </row>
    <row r="64" spans="1:1">
      <c r="A64" s="410">
        <v>46235</v>
      </c>
    </row>
    <row r="65" spans="1:1">
      <c r="A65" s="410">
        <v>46266</v>
      </c>
    </row>
    <row r="66" spans="1:1">
      <c r="A66" s="410">
        <v>46296</v>
      </c>
    </row>
    <row r="67" spans="1:1">
      <c r="A67" s="410">
        <v>46327</v>
      </c>
    </row>
    <row r="68" spans="1:1">
      <c r="A68" s="410">
        <v>46357</v>
      </c>
    </row>
    <row r="69" spans="1:1">
      <c r="A69" s="410">
        <v>46388</v>
      </c>
    </row>
    <row r="70" spans="1:1">
      <c r="A70" s="410">
        <v>46419</v>
      </c>
    </row>
    <row r="71" spans="1:1">
      <c r="A71" s="410">
        <v>46447</v>
      </c>
    </row>
    <row r="72" spans="1:1">
      <c r="A72" s="410">
        <v>46478</v>
      </c>
    </row>
    <row r="73" spans="1:1">
      <c r="A73" s="410">
        <v>46508</v>
      </c>
    </row>
    <row r="74" spans="1:1">
      <c r="A74" s="410">
        <v>46539</v>
      </c>
    </row>
    <row r="75" spans="1:1">
      <c r="A75" s="410">
        <v>46569</v>
      </c>
    </row>
    <row r="76" spans="1:1">
      <c r="A76" s="410">
        <v>46600</v>
      </c>
    </row>
    <row r="77" spans="1:1">
      <c r="A77" s="410">
        <v>46631</v>
      </c>
    </row>
    <row r="78" spans="1:1">
      <c r="A78" s="410">
        <v>46661</v>
      </c>
    </row>
    <row r="79" spans="1:1">
      <c r="A79" s="410">
        <v>46692</v>
      </c>
    </row>
    <row r="80" spans="1:1">
      <c r="A80" s="410">
        <v>46722</v>
      </c>
    </row>
    <row r="81" spans="1:1">
      <c r="A81" s="410">
        <v>46753</v>
      </c>
    </row>
    <row r="82" spans="1:1">
      <c r="A82" s="410">
        <v>46784</v>
      </c>
    </row>
    <row r="83" spans="1:1">
      <c r="A83" s="410">
        <v>46813</v>
      </c>
    </row>
    <row r="84" spans="1:1">
      <c r="A84" s="410">
        <v>46844</v>
      </c>
    </row>
    <row r="85" spans="1:1">
      <c r="A85" s="410">
        <v>46874</v>
      </c>
    </row>
    <row r="86" spans="1:1">
      <c r="A86" s="410">
        <v>46905</v>
      </c>
    </row>
    <row r="87" spans="1:1">
      <c r="A87" s="410">
        <v>46935</v>
      </c>
    </row>
    <row r="88" spans="1:1">
      <c r="A88" s="410">
        <v>46966</v>
      </c>
    </row>
    <row r="89" spans="1:1">
      <c r="A89" s="410">
        <v>46997</v>
      </c>
    </row>
    <row r="90" spans="1:1">
      <c r="A90" s="410">
        <v>47027</v>
      </c>
    </row>
    <row r="91" spans="1:1">
      <c r="A91" s="410">
        <v>47058</v>
      </c>
    </row>
    <row r="92" spans="1:1">
      <c r="A92" s="410">
        <v>47088</v>
      </c>
    </row>
    <row r="93" spans="1:1">
      <c r="A93" s="410">
        <v>47119</v>
      </c>
    </row>
    <row r="94" spans="1:1">
      <c r="A94" s="410">
        <v>47150</v>
      </c>
    </row>
    <row r="95" spans="1:1">
      <c r="A95" s="410">
        <v>47178</v>
      </c>
    </row>
    <row r="96" spans="1:1">
      <c r="A96" s="410">
        <v>47209</v>
      </c>
    </row>
    <row r="97" spans="1:1">
      <c r="A97" s="410">
        <v>47239</v>
      </c>
    </row>
    <row r="98" spans="1:1">
      <c r="A98" s="410">
        <v>47270</v>
      </c>
    </row>
    <row r="99" spans="1:1">
      <c r="A99" s="410">
        <v>47300</v>
      </c>
    </row>
    <row r="100" spans="1:1">
      <c r="A100" s="410">
        <v>47331</v>
      </c>
    </row>
    <row r="101" spans="1:1">
      <c r="A101" s="410">
        <v>47362</v>
      </c>
    </row>
    <row r="102" spans="1:1">
      <c r="A102" s="410">
        <v>47392</v>
      </c>
    </row>
    <row r="103" spans="1:1">
      <c r="A103" s="410">
        <v>47423</v>
      </c>
    </row>
    <row r="104" spans="1:1">
      <c r="A104" s="410">
        <v>47453</v>
      </c>
    </row>
    <row r="105" spans="1:1">
      <c r="A105" s="410">
        <v>47484</v>
      </c>
    </row>
    <row r="106" spans="1:1">
      <c r="A106" s="410">
        <v>47515</v>
      </c>
    </row>
    <row r="107" spans="1:1">
      <c r="A107" s="410">
        <v>47543</v>
      </c>
    </row>
    <row r="108" spans="1:1">
      <c r="A108" s="410">
        <v>47574</v>
      </c>
    </row>
    <row r="109" spans="1:1">
      <c r="A109" s="410">
        <v>47604</v>
      </c>
    </row>
    <row r="110" spans="1:1">
      <c r="A110" s="410">
        <v>47635</v>
      </c>
    </row>
    <row r="111" spans="1:1">
      <c r="A111" s="410">
        <v>47665</v>
      </c>
    </row>
    <row r="112" spans="1:1">
      <c r="A112" s="410">
        <v>47696</v>
      </c>
    </row>
    <row r="113" spans="1:1">
      <c r="A113" s="410">
        <v>47727</v>
      </c>
    </row>
    <row r="114" spans="1:1">
      <c r="A114" s="410">
        <v>47757</v>
      </c>
    </row>
    <row r="115" spans="1:1">
      <c r="A115" s="410">
        <v>47788</v>
      </c>
    </row>
    <row r="116" spans="1:1">
      <c r="A116" s="410">
        <v>47818</v>
      </c>
    </row>
    <row r="117" spans="1:1">
      <c r="A117" s="410">
        <v>47849</v>
      </c>
    </row>
    <row r="118" spans="1:1">
      <c r="A118" s="410">
        <v>47880</v>
      </c>
    </row>
    <row r="119" spans="1:1">
      <c r="A119" s="410">
        <v>47908</v>
      </c>
    </row>
    <row r="120" spans="1:1">
      <c r="A120" s="410">
        <v>47939</v>
      </c>
    </row>
    <row r="121" spans="1:1">
      <c r="A121" s="410">
        <v>47969</v>
      </c>
    </row>
    <row r="122" spans="1:1">
      <c r="A122" s="410">
        <v>48000</v>
      </c>
    </row>
    <row r="123" spans="1:1">
      <c r="A123" s="410">
        <v>48030</v>
      </c>
    </row>
    <row r="124" spans="1:1">
      <c r="A124" s="410">
        <v>48061</v>
      </c>
    </row>
    <row r="125" spans="1:1">
      <c r="A125" s="410">
        <v>48092</v>
      </c>
    </row>
    <row r="126" spans="1:1">
      <c r="A126" s="410">
        <v>48122</v>
      </c>
    </row>
    <row r="127" spans="1:1">
      <c r="A127" s="410">
        <v>48153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9">
    <tabColor theme="9" tint="0.79998168889431442"/>
  </sheetPr>
  <dimension ref="A1:L559"/>
  <sheetViews>
    <sheetView zoomScale="85" zoomScaleNormal="85" workbookViewId="0">
      <pane xSplit="1" ySplit="1" topLeftCell="D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baseColWidth="10" defaultColWidth="11.453125" defaultRowHeight="13.5" customHeight="1"/>
  <cols>
    <col min="1" max="1" width="9.453125" style="36" bestFit="1" customWidth="1"/>
    <col min="2" max="2" width="14.26953125" style="36" customWidth="1"/>
    <col min="3" max="3" width="49.26953125" style="36" customWidth="1"/>
    <col min="4" max="4" width="14.453125" style="36" customWidth="1"/>
    <col min="5" max="5" width="58.453125" style="37" customWidth="1"/>
    <col min="6" max="6" width="17.54296875" style="42" bestFit="1" customWidth="1"/>
    <col min="7" max="7" width="12.26953125" style="36" customWidth="1"/>
    <col min="8" max="8" width="12.26953125" style="78" customWidth="1"/>
    <col min="9" max="9" width="12.26953125" style="79" customWidth="1"/>
    <col min="10" max="10" width="15.453125" style="36" bestFit="1" customWidth="1"/>
    <col min="11" max="11" width="9" style="82" customWidth="1"/>
    <col min="12" max="237" width="11.453125" style="36"/>
    <col min="238" max="238" width="10.453125" style="36" customWidth="1"/>
    <col min="239" max="239" width="73.7265625" style="36" customWidth="1"/>
    <col min="240" max="240" width="12.7265625" style="36" customWidth="1"/>
    <col min="241" max="241" width="18" style="36" customWidth="1"/>
    <col min="242" max="244" width="11.453125" style="36"/>
    <col min="245" max="245" width="13.26953125" style="36" customWidth="1"/>
    <col min="246" max="493" width="11.453125" style="36"/>
    <col min="494" max="494" width="10.453125" style="36" customWidth="1"/>
    <col min="495" max="495" width="73.7265625" style="36" customWidth="1"/>
    <col min="496" max="496" width="12.7265625" style="36" customWidth="1"/>
    <col min="497" max="497" width="18" style="36" customWidth="1"/>
    <col min="498" max="500" width="11.453125" style="36"/>
    <col min="501" max="501" width="13.26953125" style="36" customWidth="1"/>
    <col min="502" max="749" width="11.453125" style="36"/>
    <col min="750" max="750" width="10.453125" style="36" customWidth="1"/>
    <col min="751" max="751" width="73.7265625" style="36" customWidth="1"/>
    <col min="752" max="752" width="12.7265625" style="36" customWidth="1"/>
    <col min="753" max="753" width="18" style="36" customWidth="1"/>
    <col min="754" max="756" width="11.453125" style="36"/>
    <col min="757" max="757" width="13.26953125" style="36" customWidth="1"/>
    <col min="758" max="1005" width="11.453125" style="36"/>
    <col min="1006" max="1006" width="10.453125" style="36" customWidth="1"/>
    <col min="1007" max="1007" width="73.7265625" style="36" customWidth="1"/>
    <col min="1008" max="1008" width="12.7265625" style="36" customWidth="1"/>
    <col min="1009" max="1009" width="18" style="36" customWidth="1"/>
    <col min="1010" max="1012" width="11.453125" style="36"/>
    <col min="1013" max="1013" width="13.26953125" style="36" customWidth="1"/>
    <col min="1014" max="1261" width="11.453125" style="36"/>
    <col min="1262" max="1262" width="10.453125" style="36" customWidth="1"/>
    <col min="1263" max="1263" width="73.7265625" style="36" customWidth="1"/>
    <col min="1264" max="1264" width="12.7265625" style="36" customWidth="1"/>
    <col min="1265" max="1265" width="18" style="36" customWidth="1"/>
    <col min="1266" max="1268" width="11.453125" style="36"/>
    <col min="1269" max="1269" width="13.26953125" style="36" customWidth="1"/>
    <col min="1270" max="1517" width="11.453125" style="36"/>
    <col min="1518" max="1518" width="10.453125" style="36" customWidth="1"/>
    <col min="1519" max="1519" width="73.7265625" style="36" customWidth="1"/>
    <col min="1520" max="1520" width="12.7265625" style="36" customWidth="1"/>
    <col min="1521" max="1521" width="18" style="36" customWidth="1"/>
    <col min="1522" max="1524" width="11.453125" style="36"/>
    <col min="1525" max="1525" width="13.26953125" style="36" customWidth="1"/>
    <col min="1526" max="1773" width="11.453125" style="36"/>
    <col min="1774" max="1774" width="10.453125" style="36" customWidth="1"/>
    <col min="1775" max="1775" width="73.7265625" style="36" customWidth="1"/>
    <col min="1776" max="1776" width="12.7265625" style="36" customWidth="1"/>
    <col min="1777" max="1777" width="18" style="36" customWidth="1"/>
    <col min="1778" max="1780" width="11.453125" style="36"/>
    <col min="1781" max="1781" width="13.26953125" style="36" customWidth="1"/>
    <col min="1782" max="2029" width="11.453125" style="36"/>
    <col min="2030" max="2030" width="10.453125" style="36" customWidth="1"/>
    <col min="2031" max="2031" width="73.7265625" style="36" customWidth="1"/>
    <col min="2032" max="2032" width="12.7265625" style="36" customWidth="1"/>
    <col min="2033" max="2033" width="18" style="36" customWidth="1"/>
    <col min="2034" max="2036" width="11.453125" style="36"/>
    <col min="2037" max="2037" width="13.26953125" style="36" customWidth="1"/>
    <col min="2038" max="2285" width="11.453125" style="36"/>
    <col min="2286" max="2286" width="10.453125" style="36" customWidth="1"/>
    <col min="2287" max="2287" width="73.7265625" style="36" customWidth="1"/>
    <col min="2288" max="2288" width="12.7265625" style="36" customWidth="1"/>
    <col min="2289" max="2289" width="18" style="36" customWidth="1"/>
    <col min="2290" max="2292" width="11.453125" style="36"/>
    <col min="2293" max="2293" width="13.26953125" style="36" customWidth="1"/>
    <col min="2294" max="2541" width="11.453125" style="36"/>
    <col min="2542" max="2542" width="10.453125" style="36" customWidth="1"/>
    <col min="2543" max="2543" width="73.7265625" style="36" customWidth="1"/>
    <col min="2544" max="2544" width="12.7265625" style="36" customWidth="1"/>
    <col min="2545" max="2545" width="18" style="36" customWidth="1"/>
    <col min="2546" max="2548" width="11.453125" style="36"/>
    <col min="2549" max="2549" width="13.26953125" style="36" customWidth="1"/>
    <col min="2550" max="2797" width="11.453125" style="36"/>
    <col min="2798" max="2798" width="10.453125" style="36" customWidth="1"/>
    <col min="2799" max="2799" width="73.7265625" style="36" customWidth="1"/>
    <col min="2800" max="2800" width="12.7265625" style="36" customWidth="1"/>
    <col min="2801" max="2801" width="18" style="36" customWidth="1"/>
    <col min="2802" max="2804" width="11.453125" style="36"/>
    <col min="2805" max="2805" width="13.26953125" style="36" customWidth="1"/>
    <col min="2806" max="3053" width="11.453125" style="36"/>
    <col min="3054" max="3054" width="10.453125" style="36" customWidth="1"/>
    <col min="3055" max="3055" width="73.7265625" style="36" customWidth="1"/>
    <col min="3056" max="3056" width="12.7265625" style="36" customWidth="1"/>
    <col min="3057" max="3057" width="18" style="36" customWidth="1"/>
    <col min="3058" max="3060" width="11.453125" style="36"/>
    <col min="3061" max="3061" width="13.26953125" style="36" customWidth="1"/>
    <col min="3062" max="3309" width="11.453125" style="36"/>
    <col min="3310" max="3310" width="10.453125" style="36" customWidth="1"/>
    <col min="3311" max="3311" width="73.7265625" style="36" customWidth="1"/>
    <col min="3312" max="3312" width="12.7265625" style="36" customWidth="1"/>
    <col min="3313" max="3313" width="18" style="36" customWidth="1"/>
    <col min="3314" max="3316" width="11.453125" style="36"/>
    <col min="3317" max="3317" width="13.26953125" style="36" customWidth="1"/>
    <col min="3318" max="3565" width="11.453125" style="36"/>
    <col min="3566" max="3566" width="10.453125" style="36" customWidth="1"/>
    <col min="3567" max="3567" width="73.7265625" style="36" customWidth="1"/>
    <col min="3568" max="3568" width="12.7265625" style="36" customWidth="1"/>
    <col min="3569" max="3569" width="18" style="36" customWidth="1"/>
    <col min="3570" max="3572" width="11.453125" style="36"/>
    <col min="3573" max="3573" width="13.26953125" style="36" customWidth="1"/>
    <col min="3574" max="3821" width="11.453125" style="36"/>
    <col min="3822" max="3822" width="10.453125" style="36" customWidth="1"/>
    <col min="3823" max="3823" width="73.7265625" style="36" customWidth="1"/>
    <col min="3824" max="3824" width="12.7265625" style="36" customWidth="1"/>
    <col min="3825" max="3825" width="18" style="36" customWidth="1"/>
    <col min="3826" max="3828" width="11.453125" style="36"/>
    <col min="3829" max="3829" width="13.26953125" style="36" customWidth="1"/>
    <col min="3830" max="4077" width="11.453125" style="36"/>
    <col min="4078" max="4078" width="10.453125" style="36" customWidth="1"/>
    <col min="4079" max="4079" width="73.7265625" style="36" customWidth="1"/>
    <col min="4080" max="4080" width="12.7265625" style="36" customWidth="1"/>
    <col min="4081" max="4081" width="18" style="36" customWidth="1"/>
    <col min="4082" max="4084" width="11.453125" style="36"/>
    <col min="4085" max="4085" width="13.26953125" style="36" customWidth="1"/>
    <col min="4086" max="4333" width="11.453125" style="36"/>
    <col min="4334" max="4334" width="10.453125" style="36" customWidth="1"/>
    <col min="4335" max="4335" width="73.7265625" style="36" customWidth="1"/>
    <col min="4336" max="4336" width="12.7265625" style="36" customWidth="1"/>
    <col min="4337" max="4337" width="18" style="36" customWidth="1"/>
    <col min="4338" max="4340" width="11.453125" style="36"/>
    <col min="4341" max="4341" width="13.26953125" style="36" customWidth="1"/>
    <col min="4342" max="4589" width="11.453125" style="36"/>
    <col min="4590" max="4590" width="10.453125" style="36" customWidth="1"/>
    <col min="4591" max="4591" width="73.7265625" style="36" customWidth="1"/>
    <col min="4592" max="4592" width="12.7265625" style="36" customWidth="1"/>
    <col min="4593" max="4593" width="18" style="36" customWidth="1"/>
    <col min="4594" max="4596" width="11.453125" style="36"/>
    <col min="4597" max="4597" width="13.26953125" style="36" customWidth="1"/>
    <col min="4598" max="4845" width="11.453125" style="36"/>
    <col min="4846" max="4846" width="10.453125" style="36" customWidth="1"/>
    <col min="4847" max="4847" width="73.7265625" style="36" customWidth="1"/>
    <col min="4848" max="4848" width="12.7265625" style="36" customWidth="1"/>
    <col min="4849" max="4849" width="18" style="36" customWidth="1"/>
    <col min="4850" max="4852" width="11.453125" style="36"/>
    <col min="4853" max="4853" width="13.26953125" style="36" customWidth="1"/>
    <col min="4854" max="5101" width="11.453125" style="36"/>
    <col min="5102" max="5102" width="10.453125" style="36" customWidth="1"/>
    <col min="5103" max="5103" width="73.7265625" style="36" customWidth="1"/>
    <col min="5104" max="5104" width="12.7265625" style="36" customWidth="1"/>
    <col min="5105" max="5105" width="18" style="36" customWidth="1"/>
    <col min="5106" max="5108" width="11.453125" style="36"/>
    <col min="5109" max="5109" width="13.26953125" style="36" customWidth="1"/>
    <col min="5110" max="5357" width="11.453125" style="36"/>
    <col min="5358" max="5358" width="10.453125" style="36" customWidth="1"/>
    <col min="5359" max="5359" width="73.7265625" style="36" customWidth="1"/>
    <col min="5360" max="5360" width="12.7265625" style="36" customWidth="1"/>
    <col min="5361" max="5361" width="18" style="36" customWidth="1"/>
    <col min="5362" max="5364" width="11.453125" style="36"/>
    <col min="5365" max="5365" width="13.26953125" style="36" customWidth="1"/>
    <col min="5366" max="5613" width="11.453125" style="36"/>
    <col min="5614" max="5614" width="10.453125" style="36" customWidth="1"/>
    <col min="5615" max="5615" width="73.7265625" style="36" customWidth="1"/>
    <col min="5616" max="5616" width="12.7265625" style="36" customWidth="1"/>
    <col min="5617" max="5617" width="18" style="36" customWidth="1"/>
    <col min="5618" max="5620" width="11.453125" style="36"/>
    <col min="5621" max="5621" width="13.26953125" style="36" customWidth="1"/>
    <col min="5622" max="5869" width="11.453125" style="36"/>
    <col min="5870" max="5870" width="10.453125" style="36" customWidth="1"/>
    <col min="5871" max="5871" width="73.7265625" style="36" customWidth="1"/>
    <col min="5872" max="5872" width="12.7265625" style="36" customWidth="1"/>
    <col min="5873" max="5873" width="18" style="36" customWidth="1"/>
    <col min="5874" max="5876" width="11.453125" style="36"/>
    <col min="5877" max="5877" width="13.26953125" style="36" customWidth="1"/>
    <col min="5878" max="6125" width="11.453125" style="36"/>
    <col min="6126" max="6126" width="10.453125" style="36" customWidth="1"/>
    <col min="6127" max="6127" width="73.7265625" style="36" customWidth="1"/>
    <col min="6128" max="6128" width="12.7265625" style="36" customWidth="1"/>
    <col min="6129" max="6129" width="18" style="36" customWidth="1"/>
    <col min="6130" max="6132" width="11.453125" style="36"/>
    <col min="6133" max="6133" width="13.26953125" style="36" customWidth="1"/>
    <col min="6134" max="6381" width="11.453125" style="36"/>
    <col min="6382" max="6382" width="10.453125" style="36" customWidth="1"/>
    <col min="6383" max="6383" width="73.7265625" style="36" customWidth="1"/>
    <col min="6384" max="6384" width="12.7265625" style="36" customWidth="1"/>
    <col min="6385" max="6385" width="18" style="36" customWidth="1"/>
    <col min="6386" max="6388" width="11.453125" style="36"/>
    <col min="6389" max="6389" width="13.26953125" style="36" customWidth="1"/>
    <col min="6390" max="6637" width="11.453125" style="36"/>
    <col min="6638" max="6638" width="10.453125" style="36" customWidth="1"/>
    <col min="6639" max="6639" width="73.7265625" style="36" customWidth="1"/>
    <col min="6640" max="6640" width="12.7265625" style="36" customWidth="1"/>
    <col min="6641" max="6641" width="18" style="36" customWidth="1"/>
    <col min="6642" max="6644" width="11.453125" style="36"/>
    <col min="6645" max="6645" width="13.26953125" style="36" customWidth="1"/>
    <col min="6646" max="6893" width="11.453125" style="36"/>
    <col min="6894" max="6894" width="10.453125" style="36" customWidth="1"/>
    <col min="6895" max="6895" width="73.7265625" style="36" customWidth="1"/>
    <col min="6896" max="6896" width="12.7265625" style="36" customWidth="1"/>
    <col min="6897" max="6897" width="18" style="36" customWidth="1"/>
    <col min="6898" max="6900" width="11.453125" style="36"/>
    <col min="6901" max="6901" width="13.26953125" style="36" customWidth="1"/>
    <col min="6902" max="7149" width="11.453125" style="36"/>
    <col min="7150" max="7150" width="10.453125" style="36" customWidth="1"/>
    <col min="7151" max="7151" width="73.7265625" style="36" customWidth="1"/>
    <col min="7152" max="7152" width="12.7265625" style="36" customWidth="1"/>
    <col min="7153" max="7153" width="18" style="36" customWidth="1"/>
    <col min="7154" max="7156" width="11.453125" style="36"/>
    <col min="7157" max="7157" width="13.26953125" style="36" customWidth="1"/>
    <col min="7158" max="7405" width="11.453125" style="36"/>
    <col min="7406" max="7406" width="10.453125" style="36" customWidth="1"/>
    <col min="7407" max="7407" width="73.7265625" style="36" customWidth="1"/>
    <col min="7408" max="7408" width="12.7265625" style="36" customWidth="1"/>
    <col min="7409" max="7409" width="18" style="36" customWidth="1"/>
    <col min="7410" max="7412" width="11.453125" style="36"/>
    <col min="7413" max="7413" width="13.26953125" style="36" customWidth="1"/>
    <col min="7414" max="7661" width="11.453125" style="36"/>
    <col min="7662" max="7662" width="10.453125" style="36" customWidth="1"/>
    <col min="7663" max="7663" width="73.7265625" style="36" customWidth="1"/>
    <col min="7664" max="7664" width="12.7265625" style="36" customWidth="1"/>
    <col min="7665" max="7665" width="18" style="36" customWidth="1"/>
    <col min="7666" max="7668" width="11.453125" style="36"/>
    <col min="7669" max="7669" width="13.26953125" style="36" customWidth="1"/>
    <col min="7670" max="7917" width="11.453125" style="36"/>
    <col min="7918" max="7918" width="10.453125" style="36" customWidth="1"/>
    <col min="7919" max="7919" width="73.7265625" style="36" customWidth="1"/>
    <col min="7920" max="7920" width="12.7265625" style="36" customWidth="1"/>
    <col min="7921" max="7921" width="18" style="36" customWidth="1"/>
    <col min="7922" max="7924" width="11.453125" style="36"/>
    <col min="7925" max="7925" width="13.26953125" style="36" customWidth="1"/>
    <col min="7926" max="8173" width="11.453125" style="36"/>
    <col min="8174" max="8174" width="10.453125" style="36" customWidth="1"/>
    <col min="8175" max="8175" width="73.7265625" style="36" customWidth="1"/>
    <col min="8176" max="8176" width="12.7265625" style="36" customWidth="1"/>
    <col min="8177" max="8177" width="18" style="36" customWidth="1"/>
    <col min="8178" max="8180" width="11.453125" style="36"/>
    <col min="8181" max="8181" width="13.26953125" style="36" customWidth="1"/>
    <col min="8182" max="8429" width="11.453125" style="36"/>
    <col min="8430" max="8430" width="10.453125" style="36" customWidth="1"/>
    <col min="8431" max="8431" width="73.7265625" style="36" customWidth="1"/>
    <col min="8432" max="8432" width="12.7265625" style="36" customWidth="1"/>
    <col min="8433" max="8433" width="18" style="36" customWidth="1"/>
    <col min="8434" max="8436" width="11.453125" style="36"/>
    <col min="8437" max="8437" width="13.26953125" style="36" customWidth="1"/>
    <col min="8438" max="8685" width="11.453125" style="36"/>
    <col min="8686" max="8686" width="10.453125" style="36" customWidth="1"/>
    <col min="8687" max="8687" width="73.7265625" style="36" customWidth="1"/>
    <col min="8688" max="8688" width="12.7265625" style="36" customWidth="1"/>
    <col min="8689" max="8689" width="18" style="36" customWidth="1"/>
    <col min="8690" max="8692" width="11.453125" style="36"/>
    <col min="8693" max="8693" width="13.26953125" style="36" customWidth="1"/>
    <col min="8694" max="8941" width="11.453125" style="36"/>
    <col min="8942" max="8942" width="10.453125" style="36" customWidth="1"/>
    <col min="8943" max="8943" width="73.7265625" style="36" customWidth="1"/>
    <col min="8944" max="8944" width="12.7265625" style="36" customWidth="1"/>
    <col min="8945" max="8945" width="18" style="36" customWidth="1"/>
    <col min="8946" max="8948" width="11.453125" style="36"/>
    <col min="8949" max="8949" width="13.26953125" style="36" customWidth="1"/>
    <col min="8950" max="9197" width="11.453125" style="36"/>
    <col min="9198" max="9198" width="10.453125" style="36" customWidth="1"/>
    <col min="9199" max="9199" width="73.7265625" style="36" customWidth="1"/>
    <col min="9200" max="9200" width="12.7265625" style="36" customWidth="1"/>
    <col min="9201" max="9201" width="18" style="36" customWidth="1"/>
    <col min="9202" max="9204" width="11.453125" style="36"/>
    <col min="9205" max="9205" width="13.26953125" style="36" customWidth="1"/>
    <col min="9206" max="9453" width="11.453125" style="36"/>
    <col min="9454" max="9454" width="10.453125" style="36" customWidth="1"/>
    <col min="9455" max="9455" width="73.7265625" style="36" customWidth="1"/>
    <col min="9456" max="9456" width="12.7265625" style="36" customWidth="1"/>
    <col min="9457" max="9457" width="18" style="36" customWidth="1"/>
    <col min="9458" max="9460" width="11.453125" style="36"/>
    <col min="9461" max="9461" width="13.26953125" style="36" customWidth="1"/>
    <col min="9462" max="9709" width="11.453125" style="36"/>
    <col min="9710" max="9710" width="10.453125" style="36" customWidth="1"/>
    <col min="9711" max="9711" width="73.7265625" style="36" customWidth="1"/>
    <col min="9712" max="9712" width="12.7265625" style="36" customWidth="1"/>
    <col min="9713" max="9713" width="18" style="36" customWidth="1"/>
    <col min="9714" max="9716" width="11.453125" style="36"/>
    <col min="9717" max="9717" width="13.26953125" style="36" customWidth="1"/>
    <col min="9718" max="9965" width="11.453125" style="36"/>
    <col min="9966" max="9966" width="10.453125" style="36" customWidth="1"/>
    <col min="9967" max="9967" width="73.7265625" style="36" customWidth="1"/>
    <col min="9968" max="9968" width="12.7265625" style="36" customWidth="1"/>
    <col min="9969" max="9969" width="18" style="36" customWidth="1"/>
    <col min="9970" max="9972" width="11.453125" style="36"/>
    <col min="9973" max="9973" width="13.26953125" style="36" customWidth="1"/>
    <col min="9974" max="10221" width="11.453125" style="36"/>
    <col min="10222" max="10222" width="10.453125" style="36" customWidth="1"/>
    <col min="10223" max="10223" width="73.7265625" style="36" customWidth="1"/>
    <col min="10224" max="10224" width="12.7265625" style="36" customWidth="1"/>
    <col min="10225" max="10225" width="18" style="36" customWidth="1"/>
    <col min="10226" max="10228" width="11.453125" style="36"/>
    <col min="10229" max="10229" width="13.26953125" style="36" customWidth="1"/>
    <col min="10230" max="10477" width="11.453125" style="36"/>
    <col min="10478" max="10478" width="10.453125" style="36" customWidth="1"/>
    <col min="10479" max="10479" width="73.7265625" style="36" customWidth="1"/>
    <col min="10480" max="10480" width="12.7265625" style="36" customWidth="1"/>
    <col min="10481" max="10481" width="18" style="36" customWidth="1"/>
    <col min="10482" max="10484" width="11.453125" style="36"/>
    <col min="10485" max="10485" width="13.26953125" style="36" customWidth="1"/>
    <col min="10486" max="10733" width="11.453125" style="36"/>
    <col min="10734" max="10734" width="10.453125" style="36" customWidth="1"/>
    <col min="10735" max="10735" width="73.7265625" style="36" customWidth="1"/>
    <col min="10736" max="10736" width="12.7265625" style="36" customWidth="1"/>
    <col min="10737" max="10737" width="18" style="36" customWidth="1"/>
    <col min="10738" max="10740" width="11.453125" style="36"/>
    <col min="10741" max="10741" width="13.26953125" style="36" customWidth="1"/>
    <col min="10742" max="10989" width="11.453125" style="36"/>
    <col min="10990" max="10990" width="10.453125" style="36" customWidth="1"/>
    <col min="10991" max="10991" width="73.7265625" style="36" customWidth="1"/>
    <col min="10992" max="10992" width="12.7265625" style="36" customWidth="1"/>
    <col min="10993" max="10993" width="18" style="36" customWidth="1"/>
    <col min="10994" max="10996" width="11.453125" style="36"/>
    <col min="10997" max="10997" width="13.26953125" style="36" customWidth="1"/>
    <col min="10998" max="11245" width="11.453125" style="36"/>
    <col min="11246" max="11246" width="10.453125" style="36" customWidth="1"/>
    <col min="11247" max="11247" width="73.7265625" style="36" customWidth="1"/>
    <col min="11248" max="11248" width="12.7265625" style="36" customWidth="1"/>
    <col min="11249" max="11249" width="18" style="36" customWidth="1"/>
    <col min="11250" max="11252" width="11.453125" style="36"/>
    <col min="11253" max="11253" width="13.26953125" style="36" customWidth="1"/>
    <col min="11254" max="11501" width="11.453125" style="36"/>
    <col min="11502" max="11502" width="10.453125" style="36" customWidth="1"/>
    <col min="11503" max="11503" width="73.7265625" style="36" customWidth="1"/>
    <col min="11504" max="11504" width="12.7265625" style="36" customWidth="1"/>
    <col min="11505" max="11505" width="18" style="36" customWidth="1"/>
    <col min="11506" max="11508" width="11.453125" style="36"/>
    <col min="11509" max="11509" width="13.26953125" style="36" customWidth="1"/>
    <col min="11510" max="11757" width="11.453125" style="36"/>
    <col min="11758" max="11758" width="10.453125" style="36" customWidth="1"/>
    <col min="11759" max="11759" width="73.7265625" style="36" customWidth="1"/>
    <col min="11760" max="11760" width="12.7265625" style="36" customWidth="1"/>
    <col min="11761" max="11761" width="18" style="36" customWidth="1"/>
    <col min="11762" max="11764" width="11.453125" style="36"/>
    <col min="11765" max="11765" width="13.26953125" style="36" customWidth="1"/>
    <col min="11766" max="12013" width="11.453125" style="36"/>
    <col min="12014" max="12014" width="10.453125" style="36" customWidth="1"/>
    <col min="12015" max="12015" width="73.7265625" style="36" customWidth="1"/>
    <col min="12016" max="12016" width="12.7265625" style="36" customWidth="1"/>
    <col min="12017" max="12017" width="18" style="36" customWidth="1"/>
    <col min="12018" max="12020" width="11.453125" style="36"/>
    <col min="12021" max="12021" width="13.26953125" style="36" customWidth="1"/>
    <col min="12022" max="12269" width="11.453125" style="36"/>
    <col min="12270" max="12270" width="10.453125" style="36" customWidth="1"/>
    <col min="12271" max="12271" width="73.7265625" style="36" customWidth="1"/>
    <col min="12272" max="12272" width="12.7265625" style="36" customWidth="1"/>
    <col min="12273" max="12273" width="18" style="36" customWidth="1"/>
    <col min="12274" max="12276" width="11.453125" style="36"/>
    <col min="12277" max="12277" width="13.26953125" style="36" customWidth="1"/>
    <col min="12278" max="12525" width="11.453125" style="36"/>
    <col min="12526" max="12526" width="10.453125" style="36" customWidth="1"/>
    <col min="12527" max="12527" width="73.7265625" style="36" customWidth="1"/>
    <col min="12528" max="12528" width="12.7265625" style="36" customWidth="1"/>
    <col min="12529" max="12529" width="18" style="36" customWidth="1"/>
    <col min="12530" max="12532" width="11.453125" style="36"/>
    <col min="12533" max="12533" width="13.26953125" style="36" customWidth="1"/>
    <col min="12534" max="12781" width="11.453125" style="36"/>
    <col min="12782" max="12782" width="10.453125" style="36" customWidth="1"/>
    <col min="12783" max="12783" width="73.7265625" style="36" customWidth="1"/>
    <col min="12784" max="12784" width="12.7265625" style="36" customWidth="1"/>
    <col min="12785" max="12785" width="18" style="36" customWidth="1"/>
    <col min="12786" max="12788" width="11.453125" style="36"/>
    <col min="12789" max="12789" width="13.26953125" style="36" customWidth="1"/>
    <col min="12790" max="13037" width="11.453125" style="36"/>
    <col min="13038" max="13038" width="10.453125" style="36" customWidth="1"/>
    <col min="13039" max="13039" width="73.7265625" style="36" customWidth="1"/>
    <col min="13040" max="13040" width="12.7265625" style="36" customWidth="1"/>
    <col min="13041" max="13041" width="18" style="36" customWidth="1"/>
    <col min="13042" max="13044" width="11.453125" style="36"/>
    <col min="13045" max="13045" width="13.26953125" style="36" customWidth="1"/>
    <col min="13046" max="13293" width="11.453125" style="36"/>
    <col min="13294" max="13294" width="10.453125" style="36" customWidth="1"/>
    <col min="13295" max="13295" width="73.7265625" style="36" customWidth="1"/>
    <col min="13296" max="13296" width="12.7265625" style="36" customWidth="1"/>
    <col min="13297" max="13297" width="18" style="36" customWidth="1"/>
    <col min="13298" max="13300" width="11.453125" style="36"/>
    <col min="13301" max="13301" width="13.26953125" style="36" customWidth="1"/>
    <col min="13302" max="13549" width="11.453125" style="36"/>
    <col min="13550" max="13550" width="10.453125" style="36" customWidth="1"/>
    <col min="13551" max="13551" width="73.7265625" style="36" customWidth="1"/>
    <col min="13552" max="13552" width="12.7265625" style="36" customWidth="1"/>
    <col min="13553" max="13553" width="18" style="36" customWidth="1"/>
    <col min="13554" max="13556" width="11.453125" style="36"/>
    <col min="13557" max="13557" width="13.26953125" style="36" customWidth="1"/>
    <col min="13558" max="13805" width="11.453125" style="36"/>
    <col min="13806" max="13806" width="10.453125" style="36" customWidth="1"/>
    <col min="13807" max="13807" width="73.7265625" style="36" customWidth="1"/>
    <col min="13808" max="13808" width="12.7265625" style="36" customWidth="1"/>
    <col min="13809" max="13809" width="18" style="36" customWidth="1"/>
    <col min="13810" max="13812" width="11.453125" style="36"/>
    <col min="13813" max="13813" width="13.26953125" style="36" customWidth="1"/>
    <col min="13814" max="14061" width="11.453125" style="36"/>
    <col min="14062" max="14062" width="10.453125" style="36" customWidth="1"/>
    <col min="14063" max="14063" width="73.7265625" style="36" customWidth="1"/>
    <col min="14064" max="14064" width="12.7265625" style="36" customWidth="1"/>
    <col min="14065" max="14065" width="18" style="36" customWidth="1"/>
    <col min="14066" max="14068" width="11.453125" style="36"/>
    <col min="14069" max="14069" width="13.26953125" style="36" customWidth="1"/>
    <col min="14070" max="14317" width="11.453125" style="36"/>
    <col min="14318" max="14318" width="10.453125" style="36" customWidth="1"/>
    <col min="14319" max="14319" width="73.7265625" style="36" customWidth="1"/>
    <col min="14320" max="14320" width="12.7265625" style="36" customWidth="1"/>
    <col min="14321" max="14321" width="18" style="36" customWidth="1"/>
    <col min="14322" max="14324" width="11.453125" style="36"/>
    <col min="14325" max="14325" width="13.26953125" style="36" customWidth="1"/>
    <col min="14326" max="14573" width="11.453125" style="36"/>
    <col min="14574" max="14574" width="10.453125" style="36" customWidth="1"/>
    <col min="14575" max="14575" width="73.7265625" style="36" customWidth="1"/>
    <col min="14576" max="14576" width="12.7265625" style="36" customWidth="1"/>
    <col min="14577" max="14577" width="18" style="36" customWidth="1"/>
    <col min="14578" max="14580" width="11.453125" style="36"/>
    <col min="14581" max="14581" width="13.26953125" style="36" customWidth="1"/>
    <col min="14582" max="14829" width="11.453125" style="36"/>
    <col min="14830" max="14830" width="10.453125" style="36" customWidth="1"/>
    <col min="14831" max="14831" width="73.7265625" style="36" customWidth="1"/>
    <col min="14832" max="14832" width="12.7265625" style="36" customWidth="1"/>
    <col min="14833" max="14833" width="18" style="36" customWidth="1"/>
    <col min="14834" max="14836" width="11.453125" style="36"/>
    <col min="14837" max="14837" width="13.26953125" style="36" customWidth="1"/>
    <col min="14838" max="15085" width="11.453125" style="36"/>
    <col min="15086" max="15086" width="10.453125" style="36" customWidth="1"/>
    <col min="15087" max="15087" width="73.7265625" style="36" customWidth="1"/>
    <col min="15088" max="15088" width="12.7265625" style="36" customWidth="1"/>
    <col min="15089" max="15089" width="18" style="36" customWidth="1"/>
    <col min="15090" max="15092" width="11.453125" style="36"/>
    <col min="15093" max="15093" width="13.26953125" style="36" customWidth="1"/>
    <col min="15094" max="15341" width="11.453125" style="36"/>
    <col min="15342" max="15342" width="10.453125" style="36" customWidth="1"/>
    <col min="15343" max="15343" width="73.7265625" style="36" customWidth="1"/>
    <col min="15344" max="15344" width="12.7265625" style="36" customWidth="1"/>
    <col min="15345" max="15345" width="18" style="36" customWidth="1"/>
    <col min="15346" max="15348" width="11.453125" style="36"/>
    <col min="15349" max="15349" width="13.26953125" style="36" customWidth="1"/>
    <col min="15350" max="15597" width="11.453125" style="36"/>
    <col min="15598" max="15598" width="10.453125" style="36" customWidth="1"/>
    <col min="15599" max="15599" width="73.7265625" style="36" customWidth="1"/>
    <col min="15600" max="15600" width="12.7265625" style="36" customWidth="1"/>
    <col min="15601" max="15601" width="18" style="36" customWidth="1"/>
    <col min="15602" max="15604" width="11.453125" style="36"/>
    <col min="15605" max="15605" width="13.26953125" style="36" customWidth="1"/>
    <col min="15606" max="15853" width="11.453125" style="36"/>
    <col min="15854" max="15854" width="10.453125" style="36" customWidth="1"/>
    <col min="15855" max="15855" width="73.7265625" style="36" customWidth="1"/>
    <col min="15856" max="15856" width="12.7265625" style="36" customWidth="1"/>
    <col min="15857" max="15857" width="18" style="36" customWidth="1"/>
    <col min="15858" max="15860" width="11.453125" style="36"/>
    <col min="15861" max="15861" width="13.26953125" style="36" customWidth="1"/>
    <col min="15862" max="16109" width="11.453125" style="36"/>
    <col min="16110" max="16110" width="10.453125" style="36" customWidth="1"/>
    <col min="16111" max="16111" width="73.7265625" style="36" customWidth="1"/>
    <col min="16112" max="16112" width="12.7265625" style="36" customWidth="1"/>
    <col min="16113" max="16113" width="18" style="36" customWidth="1"/>
    <col min="16114" max="16116" width="11.453125" style="36"/>
    <col min="16117" max="16117" width="13.26953125" style="36" customWidth="1"/>
    <col min="16118" max="16384" width="11.453125" style="36"/>
  </cols>
  <sheetData>
    <row r="1" spans="1:11" ht="28.5" customHeight="1">
      <c r="A1" s="58" t="s">
        <v>118</v>
      </c>
      <c r="B1" s="59" t="s">
        <v>119</v>
      </c>
      <c r="C1" s="60" t="s">
        <v>222</v>
      </c>
      <c r="D1" s="60" t="s">
        <v>11</v>
      </c>
      <c r="E1" s="42" t="s">
        <v>277</v>
      </c>
      <c r="F1" s="61" t="s">
        <v>220</v>
      </c>
      <c r="G1" s="60" t="s">
        <v>120</v>
      </c>
      <c r="H1" s="76" t="s">
        <v>454</v>
      </c>
      <c r="I1" s="77" t="s">
        <v>445</v>
      </c>
      <c r="J1" s="36" t="s">
        <v>216</v>
      </c>
      <c r="K1" s="81" t="s">
        <v>521</v>
      </c>
    </row>
    <row r="2" spans="1:11" ht="13.5" customHeight="1">
      <c r="A2" s="36" t="s">
        <v>295</v>
      </c>
      <c r="B2" s="36" t="s">
        <v>265</v>
      </c>
      <c r="C2" s="36" t="s">
        <v>289</v>
      </c>
      <c r="D2" s="36" t="s">
        <v>58</v>
      </c>
      <c r="E2" s="37" t="str">
        <f t="shared" ref="E2:E64" si="0">C2&amp;" "&amp;D2</f>
        <v>ABC DERM ATO+ BAUME TE 200 ml</v>
      </c>
      <c r="F2" s="38" t="s">
        <v>204</v>
      </c>
      <c r="H2" s="78">
        <v>78.400000000000006</v>
      </c>
      <c r="I2" s="79">
        <f>+ROUND(H2*1.055,2)</f>
        <v>82.71</v>
      </c>
      <c r="J2" s="36" t="str">
        <f>B2</f>
        <v>ABC Derm</v>
      </c>
    </row>
    <row r="3" spans="1:11" ht="13.5" customHeight="1">
      <c r="A3" s="36" t="s">
        <v>295</v>
      </c>
      <c r="B3" s="36" t="s">
        <v>265</v>
      </c>
      <c r="C3" s="36" t="s">
        <v>288</v>
      </c>
      <c r="D3" s="36" t="s">
        <v>58</v>
      </c>
      <c r="E3" s="37" t="str">
        <f t="shared" si="0"/>
        <v>ABC DERM ATO+ CREME LAVANTE T 200 ml</v>
      </c>
      <c r="F3" s="38" t="s">
        <v>133</v>
      </c>
      <c r="H3" s="78">
        <v>56.99</v>
      </c>
      <c r="I3" s="79">
        <f t="shared" ref="I3:I66" si="1">+ROUND(H3*1.055,2)</f>
        <v>60.12</v>
      </c>
      <c r="J3" s="36" t="str">
        <f t="shared" ref="J3:J66" si="2">B3</f>
        <v>ABC Derm</v>
      </c>
    </row>
    <row r="4" spans="1:11" ht="13.5" customHeight="1">
      <c r="A4" s="36" t="s">
        <v>295</v>
      </c>
      <c r="B4" s="36" t="s">
        <v>265</v>
      </c>
      <c r="C4" s="36" t="s">
        <v>285</v>
      </c>
      <c r="D4" s="36" t="s">
        <v>19</v>
      </c>
      <c r="E4" s="37" t="str">
        <f t="shared" si="0"/>
        <v>ABC DERM BABY SQUAM TE 40 ml</v>
      </c>
      <c r="F4" s="38" t="s">
        <v>134</v>
      </c>
      <c r="H4" s="78">
        <v>53.62</v>
      </c>
      <c r="I4" s="79">
        <f t="shared" si="1"/>
        <v>56.57</v>
      </c>
      <c r="J4" s="36" t="str">
        <f t="shared" si="2"/>
        <v>ABC Derm</v>
      </c>
    </row>
    <row r="5" spans="1:11" ht="13.5" customHeight="1">
      <c r="A5" s="36" t="s">
        <v>295</v>
      </c>
      <c r="B5" s="36" t="s">
        <v>265</v>
      </c>
      <c r="C5" s="36" t="s">
        <v>255</v>
      </c>
      <c r="D5" s="36" t="s">
        <v>263</v>
      </c>
      <c r="E5" s="37" t="str">
        <f t="shared" si="0"/>
        <v>ABC DERM CHANGE INTENSIF 75 mg</v>
      </c>
      <c r="F5" s="38" t="s">
        <v>339</v>
      </c>
      <c r="H5" s="78">
        <v>57.55</v>
      </c>
      <c r="I5" s="79">
        <f t="shared" si="1"/>
        <v>60.72</v>
      </c>
      <c r="J5" s="36" t="str">
        <f t="shared" si="2"/>
        <v>ABC Derm</v>
      </c>
    </row>
    <row r="6" spans="1:11" ht="13.5" customHeight="1">
      <c r="A6" s="36" t="s">
        <v>295</v>
      </c>
      <c r="B6" s="36" t="s">
        <v>265</v>
      </c>
      <c r="C6" s="36" t="s">
        <v>292</v>
      </c>
      <c r="D6" s="36" t="s">
        <v>58</v>
      </c>
      <c r="E6" s="37" t="str">
        <f t="shared" si="0"/>
        <v>ABC DERM COLD CREAM CORPS T 200 ml</v>
      </c>
      <c r="F6" s="38" t="s">
        <v>340</v>
      </c>
      <c r="H6" s="78">
        <v>65.37</v>
      </c>
      <c r="I6" s="79">
        <f t="shared" si="1"/>
        <v>68.97</v>
      </c>
      <c r="J6" s="36" t="str">
        <f t="shared" si="2"/>
        <v>ABC Derm</v>
      </c>
    </row>
    <row r="7" spans="1:11" ht="13.5" customHeight="1">
      <c r="A7" s="36" t="s">
        <v>295</v>
      </c>
      <c r="B7" s="36" t="s">
        <v>265</v>
      </c>
      <c r="C7" s="36" t="s">
        <v>286</v>
      </c>
      <c r="D7" s="36" t="s">
        <v>14</v>
      </c>
      <c r="E7" s="37" t="str">
        <f t="shared" si="0"/>
        <v>ABC DERM H2O FPE 100 ml</v>
      </c>
      <c r="F7" s="38" t="s">
        <v>136</v>
      </c>
      <c r="H7" s="78">
        <v>23.81</v>
      </c>
      <c r="I7" s="79">
        <f t="shared" si="1"/>
        <v>25.12</v>
      </c>
      <c r="J7" s="36" t="str">
        <f t="shared" si="2"/>
        <v>ABC Derm</v>
      </c>
    </row>
    <row r="8" spans="1:11" ht="13.5" customHeight="1">
      <c r="A8" s="36" t="s">
        <v>295</v>
      </c>
      <c r="B8" s="36" t="s">
        <v>265</v>
      </c>
      <c r="C8" s="36" t="s">
        <v>286</v>
      </c>
      <c r="D8" s="36" t="s">
        <v>185</v>
      </c>
      <c r="E8" s="37" t="str">
        <f t="shared" si="0"/>
        <v>ABC DERM H2O FPE 1 l</v>
      </c>
      <c r="F8" s="38" t="s">
        <v>135</v>
      </c>
      <c r="H8" s="78">
        <v>85.75</v>
      </c>
      <c r="I8" s="79">
        <f t="shared" si="1"/>
        <v>90.47</v>
      </c>
      <c r="J8" s="36" t="str">
        <f t="shared" si="2"/>
        <v>ABC Derm</v>
      </c>
    </row>
    <row r="9" spans="1:11" ht="13.5" customHeight="1">
      <c r="A9" s="36" t="s">
        <v>295</v>
      </c>
      <c r="B9" s="36" t="s">
        <v>265</v>
      </c>
      <c r="C9" s="36" t="s">
        <v>291</v>
      </c>
      <c r="D9" s="36" t="s">
        <v>58</v>
      </c>
      <c r="E9" s="37" t="str">
        <f t="shared" si="0"/>
        <v>ABC DERM HUILE RELAXANTE FP 200 ml</v>
      </c>
      <c r="F9" s="38" t="s">
        <v>137</v>
      </c>
      <c r="H9" s="78">
        <v>87.31</v>
      </c>
      <c r="I9" s="79">
        <f t="shared" si="1"/>
        <v>92.11</v>
      </c>
      <c r="J9" s="36" t="str">
        <f t="shared" si="2"/>
        <v>ABC Derm</v>
      </c>
    </row>
    <row r="10" spans="1:11" ht="13.5" customHeight="1">
      <c r="A10" s="36" t="s">
        <v>295</v>
      </c>
      <c r="B10" s="36" t="s">
        <v>265</v>
      </c>
      <c r="C10" s="36" t="s">
        <v>287</v>
      </c>
      <c r="D10" s="36" t="s">
        <v>185</v>
      </c>
      <c r="E10" s="37" t="str">
        <f t="shared" si="0"/>
        <v>ABC DERM MOUSSANT FPE 1 l</v>
      </c>
      <c r="F10" s="38" t="s">
        <v>138</v>
      </c>
      <c r="H10" s="78">
        <v>91</v>
      </c>
      <c r="I10" s="79">
        <f t="shared" si="1"/>
        <v>96.01</v>
      </c>
      <c r="J10" s="36" t="str">
        <f t="shared" si="2"/>
        <v>ABC Derm</v>
      </c>
    </row>
    <row r="11" spans="1:11" ht="13.5" customHeight="1">
      <c r="A11" s="36" t="s">
        <v>295</v>
      </c>
      <c r="B11" s="36" t="s">
        <v>265</v>
      </c>
      <c r="C11" s="36" t="s">
        <v>284</v>
      </c>
      <c r="D11" s="36" t="s">
        <v>58</v>
      </c>
      <c r="E11" s="37" t="str">
        <f t="shared" si="0"/>
        <v>ABC DERM MOUSSANT T 200 ml</v>
      </c>
      <c r="F11" s="38" t="s">
        <v>139</v>
      </c>
      <c r="H11" s="78">
        <v>50.24</v>
      </c>
      <c r="I11" s="79">
        <f t="shared" si="1"/>
        <v>53</v>
      </c>
      <c r="J11" s="36" t="str">
        <f t="shared" si="2"/>
        <v>ABC Derm</v>
      </c>
    </row>
    <row r="12" spans="1:11" ht="13.5" customHeight="1">
      <c r="A12" s="36" t="s">
        <v>295</v>
      </c>
      <c r="B12" s="36" t="s">
        <v>265</v>
      </c>
      <c r="C12" s="36" t="s">
        <v>294</v>
      </c>
      <c r="D12" s="36" t="s">
        <v>19</v>
      </c>
      <c r="E12" s="37" t="str">
        <f t="shared" si="0"/>
        <v>ABC DERM PERI ORAL T 40 ml</v>
      </c>
      <c r="F12" s="38" t="s">
        <v>338</v>
      </c>
      <c r="H12" s="78">
        <v>62.17</v>
      </c>
      <c r="I12" s="79">
        <f t="shared" si="1"/>
        <v>65.59</v>
      </c>
      <c r="J12" s="36" t="str">
        <f t="shared" si="2"/>
        <v>ABC Derm</v>
      </c>
    </row>
    <row r="13" spans="1:11" ht="13.5" customHeight="1">
      <c r="A13" s="36" t="s">
        <v>295</v>
      </c>
      <c r="B13" s="36" t="s">
        <v>265</v>
      </c>
      <c r="C13" s="36" t="s">
        <v>290</v>
      </c>
      <c r="D13" s="36" t="s">
        <v>58</v>
      </c>
      <c r="E13" s="37" t="str">
        <f t="shared" si="0"/>
        <v>ABC DERM SHP DOUCEUR F 200 ml</v>
      </c>
      <c r="F13" s="38" t="s">
        <v>140</v>
      </c>
      <c r="H13" s="78">
        <v>56.58</v>
      </c>
      <c r="I13" s="79">
        <f t="shared" si="1"/>
        <v>59.69</v>
      </c>
      <c r="J13" s="36" t="str">
        <f t="shared" si="2"/>
        <v>ABC Derm</v>
      </c>
    </row>
    <row r="14" spans="1:11" ht="13.5" customHeight="1">
      <c r="A14" s="36" t="s">
        <v>295</v>
      </c>
      <c r="B14" s="36" t="s">
        <v>265</v>
      </c>
      <c r="C14" s="36" t="s">
        <v>293</v>
      </c>
      <c r="D14" s="36" t="s">
        <v>143</v>
      </c>
      <c r="E14" s="37" t="str">
        <f t="shared" si="0"/>
        <v>ABC DERM SOLEIL MINERAL TE 50 gr</v>
      </c>
      <c r="F14" s="38" t="s">
        <v>337</v>
      </c>
      <c r="H14" s="78">
        <v>82.54</v>
      </c>
      <c r="I14" s="79">
        <f t="shared" si="1"/>
        <v>87.08</v>
      </c>
      <c r="J14" s="36" t="str">
        <f t="shared" si="2"/>
        <v>ABC Derm</v>
      </c>
    </row>
    <row r="15" spans="1:11" ht="13.5" customHeight="1">
      <c r="A15" s="36" t="s">
        <v>295</v>
      </c>
      <c r="B15" s="36" t="s">
        <v>265</v>
      </c>
      <c r="C15" s="36" t="s">
        <v>388</v>
      </c>
      <c r="D15" s="36" t="s">
        <v>389</v>
      </c>
      <c r="E15" s="37" t="str">
        <f t="shared" si="0"/>
        <v>ABCDERM GEL MOUSSANT PINGOO / Foaming gel 1l</v>
      </c>
      <c r="F15" s="38" t="s">
        <v>138</v>
      </c>
      <c r="H15" s="78">
        <v>91</v>
      </c>
      <c r="I15" s="80">
        <f t="shared" si="1"/>
        <v>96.01</v>
      </c>
      <c r="J15" s="36" t="str">
        <f t="shared" si="2"/>
        <v>ABC Derm</v>
      </c>
    </row>
    <row r="16" spans="1:11" ht="13.5" customHeight="1">
      <c r="A16" s="36" t="s">
        <v>295</v>
      </c>
      <c r="B16" s="36" t="s">
        <v>265</v>
      </c>
      <c r="C16" s="36" t="s">
        <v>405</v>
      </c>
      <c r="D16" s="36" t="s">
        <v>260</v>
      </c>
      <c r="E16" s="37" t="str">
        <f t="shared" si="0"/>
        <v>ABCDerm H2O PINGOO 1 L</v>
      </c>
      <c r="F16" s="38" t="s">
        <v>397</v>
      </c>
      <c r="H16" s="78">
        <v>85.75</v>
      </c>
      <c r="I16" s="80">
        <f t="shared" si="1"/>
        <v>90.47</v>
      </c>
      <c r="J16" s="36" t="str">
        <f t="shared" si="2"/>
        <v>ABC Derm</v>
      </c>
    </row>
    <row r="17" spans="1:10" ht="13.5" customHeight="1">
      <c r="A17" s="36" t="s">
        <v>295</v>
      </c>
      <c r="B17" s="36" t="s">
        <v>208</v>
      </c>
      <c r="C17" s="36" t="s">
        <v>225</v>
      </c>
      <c r="D17" s="36" t="s">
        <v>18</v>
      </c>
      <c r="E17" s="37" t="str">
        <f t="shared" si="0"/>
        <v>ATODERM CREME / Cream (bottle with pump) 200ml</v>
      </c>
      <c r="F17" s="38" t="s">
        <v>481</v>
      </c>
      <c r="H17" s="78">
        <v>76.19</v>
      </c>
      <c r="I17" s="79">
        <f t="shared" si="1"/>
        <v>80.38</v>
      </c>
      <c r="J17" s="36" t="str">
        <f t="shared" si="2"/>
        <v>Atoderm</v>
      </c>
    </row>
    <row r="18" spans="1:10" ht="13.5" customHeight="1">
      <c r="A18" s="36" t="s">
        <v>295</v>
      </c>
      <c r="B18" s="36" t="s">
        <v>208</v>
      </c>
      <c r="C18" s="36" t="s">
        <v>229</v>
      </c>
      <c r="D18" s="36" t="s">
        <v>58</v>
      </c>
      <c r="E18" s="37" t="str">
        <f t="shared" si="0"/>
        <v>ATODERM CREME TUBO 200 ml</v>
      </c>
      <c r="F18" s="38" t="s">
        <v>184</v>
      </c>
      <c r="H18" s="78">
        <v>0</v>
      </c>
      <c r="I18" s="80">
        <f t="shared" si="1"/>
        <v>0</v>
      </c>
      <c r="J18" s="36" t="str">
        <f t="shared" si="2"/>
        <v>Atoderm</v>
      </c>
    </row>
    <row r="19" spans="1:10" ht="13.5" customHeight="1">
      <c r="A19" s="36" t="s">
        <v>295</v>
      </c>
      <c r="B19" s="36" t="s">
        <v>208</v>
      </c>
      <c r="C19" s="36" t="s">
        <v>218</v>
      </c>
      <c r="D19" s="36" t="s">
        <v>58</v>
      </c>
      <c r="E19" s="37" t="str">
        <f t="shared" si="0"/>
        <v>ATODERM GEL DOUCHE 200 ml</v>
      </c>
      <c r="F19" s="38" t="s">
        <v>39</v>
      </c>
      <c r="H19" s="78">
        <v>49.8</v>
      </c>
      <c r="I19" s="79">
        <f t="shared" si="1"/>
        <v>52.54</v>
      </c>
      <c r="J19" s="36" t="str">
        <f t="shared" si="2"/>
        <v>Atoderm</v>
      </c>
    </row>
    <row r="20" spans="1:10" ht="13.5" customHeight="1">
      <c r="A20" s="36" t="s">
        <v>295</v>
      </c>
      <c r="B20" s="36" t="s">
        <v>208</v>
      </c>
      <c r="C20" s="36" t="s">
        <v>456</v>
      </c>
      <c r="D20" s="36" t="s">
        <v>79</v>
      </c>
      <c r="E20" s="37" t="str">
        <f t="shared" si="0"/>
        <v>ATODERM GEL DOUCHE / Shower gel 500ml</v>
      </c>
      <c r="F20" s="38" t="s">
        <v>390</v>
      </c>
      <c r="H20" s="78">
        <v>74.599999999999994</v>
      </c>
      <c r="I20" s="80">
        <f t="shared" si="1"/>
        <v>78.7</v>
      </c>
      <c r="J20" s="36" t="str">
        <f t="shared" si="2"/>
        <v>Atoderm</v>
      </c>
    </row>
    <row r="21" spans="1:10" ht="13.5" customHeight="1">
      <c r="A21" s="36" t="s">
        <v>295</v>
      </c>
      <c r="B21" s="36" t="s">
        <v>208</v>
      </c>
      <c r="C21" s="36" t="s">
        <v>218</v>
      </c>
      <c r="D21" s="36" t="s">
        <v>260</v>
      </c>
      <c r="E21" s="37" t="str">
        <f t="shared" si="0"/>
        <v>ATODERM GEL DOUCHE 1 L</v>
      </c>
      <c r="F21" s="38" t="s">
        <v>266</v>
      </c>
      <c r="H21" s="78">
        <v>115.46</v>
      </c>
      <c r="I21" s="80">
        <f t="shared" si="1"/>
        <v>121.81</v>
      </c>
      <c r="J21" s="36" t="str">
        <f t="shared" si="2"/>
        <v>Atoderm</v>
      </c>
    </row>
    <row r="22" spans="1:10" ht="13.5" customHeight="1">
      <c r="A22" s="36" t="s">
        <v>295</v>
      </c>
      <c r="B22" s="36" t="s">
        <v>208</v>
      </c>
      <c r="C22" s="36" t="s">
        <v>149</v>
      </c>
      <c r="D22" s="36" t="s">
        <v>58</v>
      </c>
      <c r="E22" s="37" t="str">
        <f t="shared" si="0"/>
        <v>ATODERM LAIT 200 ml</v>
      </c>
      <c r="F22" s="38" t="s">
        <v>38</v>
      </c>
      <c r="H22" s="78">
        <v>67.77</v>
      </c>
      <c r="I22" s="80">
        <f t="shared" si="1"/>
        <v>71.5</v>
      </c>
      <c r="J22" s="36" t="str">
        <f t="shared" si="2"/>
        <v>Atoderm</v>
      </c>
    </row>
    <row r="23" spans="1:10" ht="13.5" customHeight="1">
      <c r="A23" s="36" t="s">
        <v>295</v>
      </c>
      <c r="B23" s="36" t="s">
        <v>208</v>
      </c>
      <c r="C23" s="36" t="s">
        <v>228</v>
      </c>
      <c r="D23" s="36" t="s">
        <v>41</v>
      </c>
      <c r="E23" s="37" t="str">
        <f t="shared" si="0"/>
        <v xml:space="preserve">ATODERM LIP BAUME / Balm 15 ml </v>
      </c>
      <c r="F23" s="38" t="s">
        <v>190</v>
      </c>
      <c r="H23" s="78">
        <v>45.26</v>
      </c>
      <c r="I23" s="79">
        <f t="shared" si="1"/>
        <v>47.75</v>
      </c>
      <c r="J23" s="36" t="str">
        <f t="shared" si="2"/>
        <v>Atoderm</v>
      </c>
    </row>
    <row r="24" spans="1:10" ht="13.5" customHeight="1">
      <c r="A24" s="36" t="s">
        <v>295</v>
      </c>
      <c r="B24" s="36" t="s">
        <v>208</v>
      </c>
      <c r="C24" s="36" t="s">
        <v>224</v>
      </c>
      <c r="D24" s="36" t="s">
        <v>259</v>
      </c>
      <c r="E24" s="37" t="str">
        <f t="shared" si="0"/>
        <v>ATODERM PAIN / Soap 150gr</v>
      </c>
      <c r="F24" s="38" t="s">
        <v>40</v>
      </c>
      <c r="H24" s="78">
        <v>39.97</v>
      </c>
      <c r="I24" s="79">
        <f t="shared" si="1"/>
        <v>42.17</v>
      </c>
      <c r="J24" s="36" t="str">
        <f t="shared" si="2"/>
        <v>Atoderm</v>
      </c>
    </row>
    <row r="25" spans="1:10" ht="13.5" customHeight="1">
      <c r="A25" s="36" t="s">
        <v>295</v>
      </c>
      <c r="B25" s="36" t="s">
        <v>208</v>
      </c>
      <c r="C25" s="36" t="s">
        <v>227</v>
      </c>
      <c r="D25" s="36" t="s">
        <v>50</v>
      </c>
      <c r="E25" s="37" t="str">
        <f t="shared" si="0"/>
        <v>ATODERM PO ZINC  100ml</v>
      </c>
      <c r="F25" s="38" t="s">
        <v>482</v>
      </c>
      <c r="H25" s="78">
        <v>64.31</v>
      </c>
      <c r="I25" s="79">
        <f t="shared" si="1"/>
        <v>67.849999999999994</v>
      </c>
      <c r="J25" s="36" t="str">
        <f t="shared" si="2"/>
        <v>Atoderm</v>
      </c>
    </row>
    <row r="26" spans="1:10" ht="13.5" customHeight="1">
      <c r="A26" s="36" t="s">
        <v>295</v>
      </c>
      <c r="B26" s="36" t="s">
        <v>208</v>
      </c>
      <c r="C26" s="36" t="s">
        <v>189</v>
      </c>
      <c r="D26" s="36" t="s">
        <v>18</v>
      </c>
      <c r="E26" s="37" t="str">
        <f t="shared" si="0"/>
        <v>ATODERM PP ANTI-RECIDIVE 200ml</v>
      </c>
      <c r="F26" s="38" t="s">
        <v>42</v>
      </c>
      <c r="H26" s="78">
        <v>71.75</v>
      </c>
      <c r="I26" s="79">
        <f t="shared" si="1"/>
        <v>75.7</v>
      </c>
      <c r="J26" s="36" t="str">
        <f t="shared" si="2"/>
        <v>Atoderm</v>
      </c>
    </row>
    <row r="27" spans="1:10" ht="13.5" customHeight="1">
      <c r="A27" s="36" t="s">
        <v>295</v>
      </c>
      <c r="B27" s="36" t="s">
        <v>208</v>
      </c>
      <c r="C27" s="36" t="s">
        <v>226</v>
      </c>
      <c r="D27" s="36" t="s">
        <v>18</v>
      </c>
      <c r="E27" s="37" t="str">
        <f t="shared" si="0"/>
        <v>ATODERM PP BAUME  200ml</v>
      </c>
      <c r="F27" s="38" t="s">
        <v>42</v>
      </c>
      <c r="H27" s="78">
        <v>71.75</v>
      </c>
      <c r="I27" s="79">
        <f t="shared" si="1"/>
        <v>75.7</v>
      </c>
      <c r="J27" s="36" t="str">
        <f t="shared" si="2"/>
        <v>Atoderm</v>
      </c>
    </row>
    <row r="28" spans="1:10" ht="13.5" customHeight="1">
      <c r="A28" s="36" t="s">
        <v>295</v>
      </c>
      <c r="B28" s="36" t="s">
        <v>208</v>
      </c>
      <c r="C28" s="36" t="s">
        <v>223</v>
      </c>
      <c r="D28" s="36" t="s">
        <v>18</v>
      </c>
      <c r="E28" s="37" t="str">
        <f t="shared" si="0"/>
        <v>ATODERM PP MOUSSANT / Foaming gel (tube) 200ml</v>
      </c>
      <c r="F28" s="38" t="s">
        <v>150</v>
      </c>
      <c r="H28" s="78">
        <v>43.87</v>
      </c>
      <c r="I28" s="79">
        <f t="shared" si="1"/>
        <v>46.28</v>
      </c>
      <c r="J28" s="36" t="str">
        <f t="shared" si="2"/>
        <v>Atoderm</v>
      </c>
    </row>
    <row r="29" spans="1:10" ht="13.5" customHeight="1">
      <c r="A29" s="36" t="s">
        <v>295</v>
      </c>
      <c r="B29" s="36" t="s">
        <v>208</v>
      </c>
      <c r="C29" s="36" t="s">
        <v>386</v>
      </c>
      <c r="D29" s="36" t="s">
        <v>79</v>
      </c>
      <c r="E29" s="37" t="str">
        <f t="shared" si="0"/>
        <v>ATODERM INTENSIVE GEL MOUSSANT / Foaming gel 500ml</v>
      </c>
      <c r="F29" s="38" t="s">
        <v>387</v>
      </c>
      <c r="H29" s="78">
        <v>61.522256249999998</v>
      </c>
      <c r="I29" s="80">
        <f t="shared" si="1"/>
        <v>64.91</v>
      </c>
      <c r="J29" s="36" t="str">
        <f t="shared" si="2"/>
        <v>Atoderm</v>
      </c>
    </row>
    <row r="30" spans="1:10" ht="13.5" customHeight="1">
      <c r="A30" s="36" t="s">
        <v>295</v>
      </c>
      <c r="B30" s="36" t="s">
        <v>208</v>
      </c>
      <c r="C30" s="36" t="s">
        <v>399</v>
      </c>
      <c r="D30" s="36" t="s">
        <v>406</v>
      </c>
      <c r="E30" s="37" t="str">
        <f t="shared" si="0"/>
        <v xml:space="preserve">ATODERM PP MOUSSANT / Foaming gel (Bottle with pump) 500 ml </v>
      </c>
      <c r="F30" s="38" t="s">
        <v>398</v>
      </c>
      <c r="H30" s="78">
        <v>61.522256249999998</v>
      </c>
      <c r="I30" s="80">
        <f t="shared" si="1"/>
        <v>64.91</v>
      </c>
      <c r="J30" s="36" t="str">
        <f t="shared" si="2"/>
        <v>Atoderm</v>
      </c>
    </row>
    <row r="31" spans="1:10" ht="13.5" customHeight="1">
      <c r="A31" s="36" t="s">
        <v>295</v>
      </c>
      <c r="B31" s="36" t="s">
        <v>208</v>
      </c>
      <c r="C31" s="36" t="s">
        <v>400</v>
      </c>
      <c r="D31" s="36" t="s">
        <v>59</v>
      </c>
      <c r="E31" s="37" t="str">
        <f t="shared" si="0"/>
        <v>ATODERM GEL DOUCHE / Shower gel (New bottle with pump) 500 ml</v>
      </c>
      <c r="F31" s="38" t="s">
        <v>390</v>
      </c>
      <c r="H31" s="78">
        <v>74.599999999999994</v>
      </c>
      <c r="I31" s="80">
        <f t="shared" si="1"/>
        <v>78.7</v>
      </c>
      <c r="J31" s="36" t="str">
        <f t="shared" si="2"/>
        <v>Atoderm</v>
      </c>
    </row>
    <row r="32" spans="1:10" ht="13.5" customHeight="1">
      <c r="A32" s="36" t="s">
        <v>295</v>
      </c>
      <c r="B32" s="36" t="s">
        <v>208</v>
      </c>
      <c r="C32" s="36" t="s">
        <v>465</v>
      </c>
      <c r="D32" s="36" t="s">
        <v>406</v>
      </c>
      <c r="E32" s="37" t="str">
        <f t="shared" si="0"/>
        <v xml:space="preserve">ATODERM PP BAUME (bottle with pump)   Available until end of 2015 500 ml </v>
      </c>
      <c r="F32" s="38" t="s">
        <v>391</v>
      </c>
      <c r="H32" s="78">
        <v>116.01339750000002</v>
      </c>
      <c r="I32" s="80">
        <f t="shared" si="1"/>
        <v>122.39</v>
      </c>
      <c r="J32" s="36" t="str">
        <f t="shared" si="2"/>
        <v>Atoderm</v>
      </c>
    </row>
    <row r="33" spans="1:10" ht="13.5" customHeight="1">
      <c r="A33" s="36" t="s">
        <v>295</v>
      </c>
      <c r="B33" s="36" t="s">
        <v>208</v>
      </c>
      <c r="C33" s="36" t="s">
        <v>401</v>
      </c>
      <c r="D33" s="36" t="s">
        <v>50</v>
      </c>
      <c r="E33" s="37" t="str">
        <f t="shared" si="0"/>
        <v>ATODERM PREVENTIVE (tube) 100ml</v>
      </c>
      <c r="F33" s="38" t="s">
        <v>428</v>
      </c>
      <c r="H33" s="78">
        <v>45.963048961030751</v>
      </c>
      <c r="I33" s="80">
        <f t="shared" si="1"/>
        <v>48.49</v>
      </c>
      <c r="J33" s="36" t="str">
        <f t="shared" si="2"/>
        <v>Atoderm</v>
      </c>
    </row>
    <row r="34" spans="1:10" ht="13.5" customHeight="1">
      <c r="A34" s="36" t="s">
        <v>295</v>
      </c>
      <c r="B34" s="36" t="s">
        <v>208</v>
      </c>
      <c r="C34" s="36" t="s">
        <v>401</v>
      </c>
      <c r="D34" s="36" t="s">
        <v>407</v>
      </c>
      <c r="E34" s="37" t="str">
        <f t="shared" si="0"/>
        <v xml:space="preserve">ATODERM PREVENTIVE (tube) 200 ml </v>
      </c>
      <c r="F34" s="38" t="s">
        <v>392</v>
      </c>
      <c r="H34" s="78">
        <v>82.109999999999985</v>
      </c>
      <c r="I34" s="80">
        <f t="shared" si="1"/>
        <v>86.63</v>
      </c>
      <c r="J34" s="36" t="str">
        <f t="shared" si="2"/>
        <v>Atoderm</v>
      </c>
    </row>
    <row r="35" spans="1:10" ht="13.5" customHeight="1">
      <c r="A35" s="36" t="s">
        <v>295</v>
      </c>
      <c r="B35" s="36" t="s">
        <v>208</v>
      </c>
      <c r="C35" s="36" t="s">
        <v>402</v>
      </c>
      <c r="D35" s="36" t="s">
        <v>406</v>
      </c>
      <c r="E35" s="37" t="str">
        <f t="shared" si="0"/>
        <v xml:space="preserve">ATODERM INTENSIVE 500 ml </v>
      </c>
      <c r="F35" s="38" t="s">
        <v>393</v>
      </c>
      <c r="H35" s="78">
        <v>123.55406462887061</v>
      </c>
      <c r="I35" s="80">
        <f t="shared" si="1"/>
        <v>130.35</v>
      </c>
      <c r="J35" s="36" t="str">
        <f t="shared" si="2"/>
        <v>Atoderm</v>
      </c>
    </row>
    <row r="36" spans="1:10" ht="13.5" customHeight="1">
      <c r="A36" s="36" t="s">
        <v>295</v>
      </c>
      <c r="B36" s="36" t="s">
        <v>208</v>
      </c>
      <c r="C36" s="36" t="s">
        <v>402</v>
      </c>
      <c r="D36" s="36" t="s">
        <v>18</v>
      </c>
      <c r="E36" s="37" t="str">
        <f t="shared" si="0"/>
        <v>ATODERM INTENSIVE 200ml</v>
      </c>
      <c r="F36" s="38" t="s">
        <v>422</v>
      </c>
      <c r="H36" s="78">
        <v>82.109999999999985</v>
      </c>
      <c r="I36" s="80">
        <f t="shared" si="1"/>
        <v>86.63</v>
      </c>
      <c r="J36" s="36" t="str">
        <f t="shared" si="2"/>
        <v>Atoderm</v>
      </c>
    </row>
    <row r="37" spans="1:10" ht="13.5" customHeight="1">
      <c r="A37" s="36" t="s">
        <v>295</v>
      </c>
      <c r="B37" s="36" t="s">
        <v>208</v>
      </c>
      <c r="C37" s="36" t="s">
        <v>402</v>
      </c>
      <c r="D37" s="36" t="s">
        <v>424</v>
      </c>
      <c r="E37" s="37" t="str">
        <f t="shared" si="0"/>
        <v>ATODERM INTENSIVE 75ml</v>
      </c>
      <c r="F37" s="38" t="s">
        <v>423</v>
      </c>
      <c r="H37" s="78">
        <v>49.98</v>
      </c>
      <c r="I37" s="80">
        <f t="shared" si="1"/>
        <v>52.73</v>
      </c>
      <c r="J37" s="36" t="str">
        <f t="shared" si="2"/>
        <v>Atoderm</v>
      </c>
    </row>
    <row r="38" spans="1:10" ht="13.5" customHeight="1">
      <c r="A38" s="36" t="s">
        <v>295</v>
      </c>
      <c r="B38" s="36" t="s">
        <v>207</v>
      </c>
      <c r="C38" s="36" t="s">
        <v>257</v>
      </c>
      <c r="D38" s="36" t="s">
        <v>22</v>
      </c>
      <c r="E38" s="37" t="str">
        <f t="shared" si="0"/>
        <v>CICABIO ARNICA+ 40ml</v>
      </c>
      <c r="F38" s="38" t="s">
        <v>37</v>
      </c>
      <c r="H38" s="78">
        <v>62.13</v>
      </c>
      <c r="I38" s="79">
        <f t="shared" si="1"/>
        <v>65.55</v>
      </c>
      <c r="J38" s="36" t="str">
        <f t="shared" si="2"/>
        <v>Cicabio</v>
      </c>
    </row>
    <row r="39" spans="1:10" ht="13.5" customHeight="1">
      <c r="A39" s="36" t="s">
        <v>295</v>
      </c>
      <c r="B39" s="36" t="s">
        <v>207</v>
      </c>
      <c r="C39" s="36" t="s">
        <v>256</v>
      </c>
      <c r="D39" s="36" t="s">
        <v>19</v>
      </c>
      <c r="E39" s="37" t="str">
        <f t="shared" si="0"/>
        <v>CICABIO CREME/ Cream 40 ml</v>
      </c>
      <c r="F39" s="38" t="s">
        <v>36</v>
      </c>
      <c r="H39" s="78">
        <v>58.26</v>
      </c>
      <c r="I39" s="79">
        <f t="shared" si="1"/>
        <v>61.46</v>
      </c>
      <c r="J39" s="36" t="str">
        <f t="shared" si="2"/>
        <v>Cicabio</v>
      </c>
    </row>
    <row r="40" spans="1:10" ht="13.5" customHeight="1">
      <c r="A40" s="36" t="s">
        <v>295</v>
      </c>
      <c r="B40" s="36" t="s">
        <v>207</v>
      </c>
      <c r="C40" s="36" t="s">
        <v>258</v>
      </c>
      <c r="D40" s="36" t="s">
        <v>19</v>
      </c>
      <c r="E40" s="37" t="str">
        <f t="shared" si="0"/>
        <v>CICABIO LOTION/ Lotion 40 ml</v>
      </c>
      <c r="F40" s="38" t="s">
        <v>157</v>
      </c>
      <c r="H40" s="78">
        <v>62.12</v>
      </c>
      <c r="I40" s="79">
        <f t="shared" si="1"/>
        <v>65.540000000000006</v>
      </c>
      <c r="J40" s="36" t="str">
        <f t="shared" si="2"/>
        <v>Cicabio</v>
      </c>
    </row>
    <row r="41" spans="1:10" ht="13.5" customHeight="1">
      <c r="A41" s="36" t="s">
        <v>295</v>
      </c>
      <c r="B41" s="36" t="s">
        <v>207</v>
      </c>
      <c r="C41" s="40" t="s">
        <v>335</v>
      </c>
      <c r="D41" s="36" t="s">
        <v>14</v>
      </c>
      <c r="E41" s="37" t="str">
        <f t="shared" si="0"/>
        <v>CICABIO CREME TE 100ML 100 ml</v>
      </c>
      <c r="F41" s="38" t="s">
        <v>336</v>
      </c>
      <c r="H41" s="78">
        <v>81.96</v>
      </c>
      <c r="I41" s="79">
        <f t="shared" si="1"/>
        <v>86.47</v>
      </c>
      <c r="J41" s="36" t="str">
        <f t="shared" si="2"/>
        <v>Cicabio</v>
      </c>
    </row>
    <row r="42" spans="1:10" ht="13.5" customHeight="1">
      <c r="A42" s="36" t="s">
        <v>295</v>
      </c>
      <c r="B42" s="36" t="s">
        <v>207</v>
      </c>
      <c r="C42" s="62" t="s">
        <v>376</v>
      </c>
      <c r="D42" s="36" t="s">
        <v>53</v>
      </c>
      <c r="E42" s="37" t="str">
        <f t="shared" si="0"/>
        <v>CICABIO 50+ 30ml</v>
      </c>
      <c r="F42" s="38" t="s">
        <v>484</v>
      </c>
      <c r="H42" s="78">
        <v>48.027923999999999</v>
      </c>
      <c r="I42" s="80">
        <f t="shared" si="1"/>
        <v>50.67</v>
      </c>
      <c r="J42" s="36" t="str">
        <f t="shared" si="2"/>
        <v>Cicabio</v>
      </c>
    </row>
    <row r="43" spans="1:10" ht="13.5" customHeight="1">
      <c r="A43" s="36" t="s">
        <v>295</v>
      </c>
      <c r="B43" s="36" t="s">
        <v>117</v>
      </c>
      <c r="C43" s="36" t="s">
        <v>123</v>
      </c>
      <c r="D43" s="36" t="s">
        <v>25</v>
      </c>
      <c r="E43" s="37" t="str">
        <f t="shared" si="0"/>
        <v>NODE DS+ 125ml</v>
      </c>
      <c r="F43" s="38" t="s">
        <v>60</v>
      </c>
      <c r="H43" s="78">
        <v>71.040000000000006</v>
      </c>
      <c r="I43" s="79">
        <f t="shared" si="1"/>
        <v>74.95</v>
      </c>
      <c r="J43" s="36" t="str">
        <f t="shared" si="2"/>
        <v>Node</v>
      </c>
    </row>
    <row r="44" spans="1:10" ht="13.5" customHeight="1">
      <c r="A44" s="36" t="s">
        <v>295</v>
      </c>
      <c r="B44" s="36" t="s">
        <v>117</v>
      </c>
      <c r="C44" s="36" t="s">
        <v>26</v>
      </c>
      <c r="D44" s="36" t="s">
        <v>27</v>
      </c>
      <c r="E44" s="37" t="str">
        <f t="shared" si="0"/>
        <v xml:space="preserve">NODE FLUIDE / Fluid shampoo 200ml </v>
      </c>
      <c r="F44" s="38" t="s">
        <v>61</v>
      </c>
      <c r="H44" s="78">
        <v>68.72</v>
      </c>
      <c r="I44" s="79">
        <f t="shared" si="1"/>
        <v>72.5</v>
      </c>
      <c r="J44" s="36" t="str">
        <f t="shared" si="2"/>
        <v>Node</v>
      </c>
    </row>
    <row r="45" spans="1:10" ht="13.5" customHeight="1">
      <c r="A45" s="36" t="s">
        <v>295</v>
      </c>
      <c r="B45" s="36" t="s">
        <v>117</v>
      </c>
      <c r="C45" s="36" t="s">
        <v>26</v>
      </c>
      <c r="D45" s="36" t="s">
        <v>447</v>
      </c>
      <c r="E45" s="37" t="str">
        <f t="shared" si="0"/>
        <v xml:space="preserve">NODE FLUIDE / Fluid shampoo 400ml </v>
      </c>
      <c r="F45" s="38" t="s">
        <v>450</v>
      </c>
      <c r="H45" s="78">
        <v>79.58</v>
      </c>
      <c r="I45" s="80">
        <f t="shared" si="1"/>
        <v>83.96</v>
      </c>
      <c r="J45" s="36" t="str">
        <f t="shared" si="2"/>
        <v>Node</v>
      </c>
    </row>
    <row r="46" spans="1:10" ht="13.5" customHeight="1">
      <c r="A46" s="36" t="s">
        <v>295</v>
      </c>
      <c r="B46" s="36" t="s">
        <v>113</v>
      </c>
      <c r="C46" s="36" t="s">
        <v>241</v>
      </c>
      <c r="D46" s="36" t="s">
        <v>262</v>
      </c>
      <c r="E46" s="37" t="str">
        <f t="shared" si="0"/>
        <v>PHOTERPES SPF50+ 4 gr</v>
      </c>
      <c r="F46" s="38" t="s">
        <v>88</v>
      </c>
      <c r="H46" s="78">
        <v>48.72</v>
      </c>
      <c r="I46" s="80">
        <f t="shared" si="1"/>
        <v>51.4</v>
      </c>
      <c r="J46" s="36" t="str">
        <f t="shared" si="2"/>
        <v>Photoderm</v>
      </c>
    </row>
    <row r="47" spans="1:10" ht="13.5" customHeight="1">
      <c r="A47" s="36" t="s">
        <v>295</v>
      </c>
      <c r="B47" s="36" t="s">
        <v>113</v>
      </c>
      <c r="C47" s="36" t="s">
        <v>507</v>
      </c>
      <c r="D47" s="36" t="s">
        <v>22</v>
      </c>
      <c r="E47" s="37" t="str">
        <f t="shared" si="0"/>
        <v>Photoderm Max Crème Teintée Dorée 40ml</v>
      </c>
      <c r="F47" s="38" t="s">
        <v>509</v>
      </c>
      <c r="H47" s="78">
        <f>1.78*2*17.5</f>
        <v>62.300000000000004</v>
      </c>
      <c r="I47" s="80">
        <f t="shared" si="1"/>
        <v>65.73</v>
      </c>
      <c r="J47" s="36" t="str">
        <f t="shared" si="2"/>
        <v>Photoderm</v>
      </c>
    </row>
    <row r="48" spans="1:10" ht="13.5" customHeight="1">
      <c r="A48" s="36" t="s">
        <v>295</v>
      </c>
      <c r="B48" s="36" t="s">
        <v>113</v>
      </c>
      <c r="C48" s="36" t="s">
        <v>504</v>
      </c>
      <c r="D48" s="36" t="s">
        <v>22</v>
      </c>
      <c r="E48" s="37" t="str">
        <f t="shared" si="0"/>
        <v>Photoderm Aquafluide Neutre 40ml</v>
      </c>
      <c r="F48" s="38" t="s">
        <v>496</v>
      </c>
      <c r="H48" s="78">
        <v>80.5</v>
      </c>
      <c r="I48" s="80">
        <f t="shared" si="1"/>
        <v>84.93</v>
      </c>
      <c r="J48" s="36" t="str">
        <f t="shared" si="2"/>
        <v>Photoderm</v>
      </c>
    </row>
    <row r="49" spans="1:10" ht="13.5" customHeight="1">
      <c r="A49" s="36" t="s">
        <v>295</v>
      </c>
      <c r="B49" s="36" t="s">
        <v>113</v>
      </c>
      <c r="C49" s="36" t="s">
        <v>505</v>
      </c>
      <c r="D49" s="36" t="s">
        <v>22</v>
      </c>
      <c r="E49" s="37" t="str">
        <f t="shared" si="0"/>
        <v>Photoderm Aquafluide Claro 40ml</v>
      </c>
      <c r="F49" s="38" t="s">
        <v>498</v>
      </c>
      <c r="H49" s="78">
        <v>81.38</v>
      </c>
      <c r="I49" s="80">
        <f t="shared" si="1"/>
        <v>85.86</v>
      </c>
      <c r="J49" s="36" t="str">
        <f t="shared" si="2"/>
        <v>Photoderm</v>
      </c>
    </row>
    <row r="50" spans="1:10" ht="13.5" customHeight="1">
      <c r="A50" s="36" t="s">
        <v>295</v>
      </c>
      <c r="B50" s="36" t="s">
        <v>113</v>
      </c>
      <c r="C50" s="36" t="s">
        <v>506</v>
      </c>
      <c r="D50" s="36" t="s">
        <v>22</v>
      </c>
      <c r="E50" s="37" t="str">
        <f t="shared" si="0"/>
        <v>Photoderm Aquafluide Dorado 40ml</v>
      </c>
      <c r="F50" s="38" t="s">
        <v>497</v>
      </c>
      <c r="H50" s="78">
        <v>81.38</v>
      </c>
      <c r="I50" s="80">
        <f t="shared" si="1"/>
        <v>85.86</v>
      </c>
      <c r="J50" s="36" t="str">
        <f t="shared" si="2"/>
        <v>Photoderm</v>
      </c>
    </row>
    <row r="51" spans="1:10" ht="13.5" customHeight="1">
      <c r="A51" s="36" t="s">
        <v>295</v>
      </c>
      <c r="B51" s="36" t="s">
        <v>113</v>
      </c>
      <c r="C51" s="36" t="s">
        <v>247</v>
      </c>
      <c r="D51" s="36" t="s">
        <v>58</v>
      </c>
      <c r="E51" s="37" t="str">
        <f t="shared" si="0"/>
        <v>PHOTODERM AFTER SUN 200 ml</v>
      </c>
      <c r="F51" s="38" t="s">
        <v>160</v>
      </c>
      <c r="H51" s="78">
        <v>56.11</v>
      </c>
      <c r="I51" s="79">
        <f t="shared" si="1"/>
        <v>59.2</v>
      </c>
      <c r="J51" s="36" t="str">
        <f t="shared" si="2"/>
        <v>Photoderm</v>
      </c>
    </row>
    <row r="52" spans="1:10" ht="13.5" customHeight="1">
      <c r="A52" s="36" t="s">
        <v>295</v>
      </c>
      <c r="B52" s="36" t="s">
        <v>113</v>
      </c>
      <c r="C52" s="36" t="s">
        <v>54</v>
      </c>
      <c r="D52" s="36" t="s">
        <v>20</v>
      </c>
      <c r="E52" s="37" t="str">
        <f t="shared" si="0"/>
        <v>PHOTODERM AKN MAT FLUIDE SPF30 30 ml</v>
      </c>
      <c r="F52" s="38" t="s">
        <v>267</v>
      </c>
      <c r="H52" s="78">
        <v>71.069999999999993</v>
      </c>
      <c r="I52" s="79">
        <f t="shared" si="1"/>
        <v>74.98</v>
      </c>
      <c r="J52" s="36" t="str">
        <f t="shared" si="2"/>
        <v>Photoderm</v>
      </c>
    </row>
    <row r="53" spans="1:10" ht="13.5" customHeight="1">
      <c r="A53" s="36" t="s">
        <v>295</v>
      </c>
      <c r="B53" s="36" t="s">
        <v>113</v>
      </c>
      <c r="C53" s="36" t="s">
        <v>84</v>
      </c>
      <c r="D53" s="36" t="s">
        <v>53</v>
      </c>
      <c r="E53" s="37" t="str">
        <f t="shared" si="0"/>
        <v>PHOTODERM AR SPF50 + 30ml</v>
      </c>
      <c r="F53" s="38" t="s">
        <v>473</v>
      </c>
      <c r="H53" s="78">
        <v>66.61</v>
      </c>
      <c r="I53" s="79">
        <f t="shared" si="1"/>
        <v>70.27</v>
      </c>
      <c r="J53" s="36" t="str">
        <f t="shared" si="2"/>
        <v>Photoderm</v>
      </c>
    </row>
    <row r="54" spans="1:10" ht="13.5" customHeight="1">
      <c r="A54" s="36" t="s">
        <v>295</v>
      </c>
      <c r="B54" s="36" t="s">
        <v>113</v>
      </c>
      <c r="C54" s="36" t="s">
        <v>245</v>
      </c>
      <c r="D54" s="36" t="s">
        <v>18</v>
      </c>
      <c r="E54" s="37" t="str">
        <f t="shared" si="0"/>
        <v>PHOTODERM BRONZ 200 ML SPF50+ 200ml</v>
      </c>
      <c r="F54" s="38" t="s">
        <v>451</v>
      </c>
      <c r="H54" s="78">
        <v>174.41</v>
      </c>
      <c r="I54" s="79">
        <f t="shared" si="1"/>
        <v>184</v>
      </c>
      <c r="J54" s="36" t="str">
        <f t="shared" si="2"/>
        <v>Photoderm</v>
      </c>
    </row>
    <row r="55" spans="1:10" ht="13.5" customHeight="1">
      <c r="A55" s="36" t="s">
        <v>295</v>
      </c>
      <c r="B55" s="36" t="s">
        <v>113</v>
      </c>
      <c r="C55" s="36" t="s">
        <v>457</v>
      </c>
      <c r="D55" s="36" t="s">
        <v>18</v>
      </c>
      <c r="E55" s="37" t="str">
        <f t="shared" si="0"/>
        <v>PHOTODERM BRONZ 200 ML SPF30 200ml</v>
      </c>
      <c r="F55" s="38" t="s">
        <v>394</v>
      </c>
      <c r="H55" s="78">
        <v>154</v>
      </c>
      <c r="I55" s="79">
        <f t="shared" si="1"/>
        <v>162.47</v>
      </c>
      <c r="J55" s="36" t="str">
        <f t="shared" si="2"/>
        <v>Photoderm</v>
      </c>
    </row>
    <row r="56" spans="1:10" ht="13.5" customHeight="1">
      <c r="A56" s="36" t="s">
        <v>295</v>
      </c>
      <c r="B56" s="36" t="s">
        <v>113</v>
      </c>
      <c r="C56" s="36" t="s">
        <v>246</v>
      </c>
      <c r="D56" s="36" t="s">
        <v>22</v>
      </c>
      <c r="E56" s="37" t="str">
        <f t="shared" si="0"/>
        <v>PHOTODERM BRONZ 40 ML SPF50+ 40ml</v>
      </c>
      <c r="F56" s="38" t="s">
        <v>87</v>
      </c>
      <c r="H56" s="78">
        <v>63.84</v>
      </c>
      <c r="I56" s="79">
        <f t="shared" si="1"/>
        <v>67.349999999999994</v>
      </c>
      <c r="J56" s="36" t="str">
        <f t="shared" si="2"/>
        <v>Photoderm</v>
      </c>
    </row>
    <row r="57" spans="1:10" ht="13.5" customHeight="1">
      <c r="A57" s="36" t="s">
        <v>295</v>
      </c>
      <c r="B57" s="36" t="s">
        <v>113</v>
      </c>
      <c r="C57" s="36" t="s">
        <v>243</v>
      </c>
      <c r="D57" s="36" t="s">
        <v>56</v>
      </c>
      <c r="E57" s="37" t="str">
        <f t="shared" si="0"/>
        <v>PHOTODERM KID LAIT T100ML SPF50+  100ml tube</v>
      </c>
      <c r="F57" s="38" t="s">
        <v>161</v>
      </c>
      <c r="H57" s="78">
        <v>111.66</v>
      </c>
      <c r="I57" s="79">
        <f t="shared" si="1"/>
        <v>117.8</v>
      </c>
      <c r="J57" s="36" t="str">
        <f t="shared" si="2"/>
        <v>Photoderm</v>
      </c>
    </row>
    <row r="58" spans="1:10" ht="13.5" customHeight="1">
      <c r="A58" s="36" t="s">
        <v>295</v>
      </c>
      <c r="B58" s="36" t="s">
        <v>113</v>
      </c>
      <c r="C58" s="36" t="s">
        <v>92</v>
      </c>
      <c r="D58" s="36" t="s">
        <v>90</v>
      </c>
      <c r="E58" s="37" t="str">
        <f t="shared" si="0"/>
        <v>PHOTODERM MAX COMPACT, TEINTE CLAIRE SPF50+ 10g</v>
      </c>
      <c r="F58" s="38" t="s">
        <v>474</v>
      </c>
      <c r="H58" s="78">
        <v>123.22</v>
      </c>
      <c r="I58" s="79">
        <f t="shared" si="1"/>
        <v>130</v>
      </c>
      <c r="J58" s="36" t="str">
        <f t="shared" si="2"/>
        <v>Photoderm</v>
      </c>
    </row>
    <row r="59" spans="1:10" ht="13.5" customHeight="1">
      <c r="A59" s="36" t="s">
        <v>295</v>
      </c>
      <c r="B59" s="36" t="s">
        <v>113</v>
      </c>
      <c r="C59" s="36" t="s">
        <v>91</v>
      </c>
      <c r="D59" s="36" t="s">
        <v>90</v>
      </c>
      <c r="E59" s="37" t="str">
        <f t="shared" si="0"/>
        <v>PHOTODERM MAX COMPACT, TEINTE DORE SPF50+ 10g</v>
      </c>
      <c r="F59" s="38" t="s">
        <v>475</v>
      </c>
      <c r="H59" s="78">
        <v>114.75964</v>
      </c>
      <c r="I59" s="79">
        <f t="shared" si="1"/>
        <v>121.07</v>
      </c>
      <c r="J59" s="36" t="str">
        <f t="shared" si="2"/>
        <v>Photoderm</v>
      </c>
    </row>
    <row r="60" spans="1:10" ht="13.5" customHeight="1">
      <c r="A60" s="36" t="s">
        <v>295</v>
      </c>
      <c r="B60" s="36" t="s">
        <v>113</v>
      </c>
      <c r="C60" s="36" t="s">
        <v>238</v>
      </c>
      <c r="D60" s="36" t="s">
        <v>22</v>
      </c>
      <c r="E60" s="37" t="str">
        <f t="shared" si="0"/>
        <v>PHOTODERM MAX CR TEINTEE CLAIRE SPF100 / Light tint 40ml</v>
      </c>
      <c r="F60" s="38" t="s">
        <v>47</v>
      </c>
      <c r="H60" s="78">
        <v>76.44</v>
      </c>
      <c r="I60" s="79">
        <f t="shared" si="1"/>
        <v>80.64</v>
      </c>
      <c r="J60" s="36" t="str">
        <f t="shared" si="2"/>
        <v>Photoderm</v>
      </c>
    </row>
    <row r="61" spans="1:10" ht="13.5" customHeight="1">
      <c r="A61" s="36" t="s">
        <v>295</v>
      </c>
      <c r="B61" s="36" t="s">
        <v>113</v>
      </c>
      <c r="C61" s="36" t="s">
        <v>237</v>
      </c>
      <c r="D61" s="36" t="s">
        <v>22</v>
      </c>
      <c r="E61" s="37" t="str">
        <f t="shared" si="0"/>
        <v>PHOTODERM MAX CR TEINTEE DOREE SPF100 / Dark tint 40ml</v>
      </c>
      <c r="F61" s="38" t="s">
        <v>46</v>
      </c>
      <c r="H61" s="78">
        <v>76.44</v>
      </c>
      <c r="I61" s="79">
        <f t="shared" si="1"/>
        <v>80.64</v>
      </c>
      <c r="J61" s="36" t="str">
        <f t="shared" si="2"/>
        <v>Photoderm</v>
      </c>
    </row>
    <row r="62" spans="1:10" ht="13.5" customHeight="1">
      <c r="A62" s="36" t="s">
        <v>295</v>
      </c>
      <c r="B62" s="36" t="s">
        <v>113</v>
      </c>
      <c r="C62" s="36" t="s">
        <v>236</v>
      </c>
      <c r="D62" s="36" t="s">
        <v>22</v>
      </c>
      <c r="E62" s="37" t="str">
        <f t="shared" si="0"/>
        <v>PHOTODERM MAX CREME SPF100 40ml</v>
      </c>
      <c r="F62" s="38" t="s">
        <v>45</v>
      </c>
      <c r="H62" s="78">
        <v>71.260000000000005</v>
      </c>
      <c r="I62" s="79">
        <f t="shared" si="1"/>
        <v>75.180000000000007</v>
      </c>
      <c r="J62" s="36" t="str">
        <f t="shared" si="2"/>
        <v>Photoderm</v>
      </c>
    </row>
    <row r="63" spans="1:10" ht="13.5" customHeight="1">
      <c r="A63" s="41" t="s">
        <v>295</v>
      </c>
      <c r="B63" s="36" t="s">
        <v>113</v>
      </c>
      <c r="C63" s="36" t="s">
        <v>270</v>
      </c>
      <c r="D63" s="36" t="s">
        <v>19</v>
      </c>
      <c r="E63" s="37" t="str">
        <f t="shared" si="0"/>
        <v>PHOTODERM MAX CREME SPF50+ Dry Touch 40 ml</v>
      </c>
      <c r="F63" s="38" t="s">
        <v>452</v>
      </c>
      <c r="H63" s="78">
        <v>73.5</v>
      </c>
      <c r="I63" s="80">
        <f t="shared" si="1"/>
        <v>77.540000000000006</v>
      </c>
      <c r="J63" s="36" t="str">
        <f t="shared" si="2"/>
        <v>Photoderm</v>
      </c>
    </row>
    <row r="64" spans="1:10" ht="13.5" customHeight="1">
      <c r="A64" s="41" t="s">
        <v>295</v>
      </c>
      <c r="B64" s="36" t="s">
        <v>113</v>
      </c>
      <c r="C64" s="36" t="s">
        <v>271</v>
      </c>
      <c r="D64" s="36" t="s">
        <v>19</v>
      </c>
      <c r="E64" s="37" t="str">
        <f t="shared" si="0"/>
        <v>PHOTODERM MAX CREME teintée SPF50+ Dry Touch 40 ml</v>
      </c>
      <c r="F64" s="38" t="s">
        <v>453</v>
      </c>
      <c r="H64" s="78">
        <v>78.75</v>
      </c>
      <c r="I64" s="80">
        <f t="shared" si="1"/>
        <v>83.08</v>
      </c>
      <c r="J64" s="36" t="str">
        <f t="shared" si="2"/>
        <v>Photoderm</v>
      </c>
    </row>
    <row r="65" spans="1:12" ht="13.5" customHeight="1">
      <c r="A65" s="36" t="s">
        <v>295</v>
      </c>
      <c r="B65" s="36" t="s">
        <v>113</v>
      </c>
      <c r="C65" s="36" t="s">
        <v>239</v>
      </c>
      <c r="D65" s="36" t="s">
        <v>22</v>
      </c>
      <c r="E65" s="37" t="str">
        <f t="shared" ref="E65:E129" si="3">C65&amp;" "&amp;D65</f>
        <v>PHOTODERM MAX FLUIDE SPF100 40ml</v>
      </c>
      <c r="F65" s="38" t="s">
        <v>48</v>
      </c>
      <c r="H65" s="78">
        <v>73.36</v>
      </c>
      <c r="I65" s="79">
        <f t="shared" si="1"/>
        <v>77.39</v>
      </c>
      <c r="J65" s="36" t="str">
        <f t="shared" si="2"/>
        <v>Photoderm</v>
      </c>
    </row>
    <row r="66" spans="1:12" ht="13.5" customHeight="1">
      <c r="A66" s="36" t="s">
        <v>295</v>
      </c>
      <c r="B66" s="36" t="s">
        <v>113</v>
      </c>
      <c r="C66" s="36" t="s">
        <v>240</v>
      </c>
      <c r="D66" s="36" t="s">
        <v>50</v>
      </c>
      <c r="E66" s="37" t="str">
        <f t="shared" si="3"/>
        <v>PHOTODERM MAX LAIT SPF100 100ml</v>
      </c>
      <c r="F66" s="38" t="s">
        <v>49</v>
      </c>
      <c r="H66" s="78">
        <v>107.15</v>
      </c>
      <c r="I66" s="79">
        <f t="shared" si="1"/>
        <v>113.04</v>
      </c>
      <c r="J66" s="36" t="str">
        <f t="shared" si="2"/>
        <v>Photoderm</v>
      </c>
    </row>
    <row r="67" spans="1:12" ht="13.5" customHeight="1">
      <c r="A67" s="36" t="s">
        <v>295</v>
      </c>
      <c r="B67" s="36" t="s">
        <v>113</v>
      </c>
      <c r="C67" s="36" t="s">
        <v>196</v>
      </c>
      <c r="D67" s="36" t="s">
        <v>27</v>
      </c>
      <c r="E67" s="37" t="str">
        <f t="shared" si="3"/>
        <v xml:space="preserve">PHOTODERM MAX SPRAY SPF50+ 200ml </v>
      </c>
      <c r="F67" s="38" t="s">
        <v>195</v>
      </c>
      <c r="H67" s="78">
        <v>158.11000000000001</v>
      </c>
      <c r="I67" s="79">
        <f t="shared" ref="I67:I113" si="4">+ROUND(H67*1.055,2)</f>
        <v>166.81</v>
      </c>
      <c r="J67" s="36" t="str">
        <f t="shared" ref="J67:J114" si="5">B67</f>
        <v>Photoderm</v>
      </c>
    </row>
    <row r="68" spans="1:12" ht="13.5" customHeight="1">
      <c r="A68" s="36" t="s">
        <v>295</v>
      </c>
      <c r="B68" s="36" t="s">
        <v>113</v>
      </c>
      <c r="C68" s="36" t="s">
        <v>242</v>
      </c>
      <c r="D68" s="36" t="s">
        <v>262</v>
      </c>
      <c r="E68" s="37" t="str">
        <f t="shared" si="3"/>
        <v>PHOTODERM MAX STICK SPF50+  4 gr</v>
      </c>
      <c r="F68" s="38" t="s">
        <v>89</v>
      </c>
      <c r="H68" s="78">
        <v>61.59</v>
      </c>
      <c r="I68" s="79">
        <f t="shared" si="4"/>
        <v>64.98</v>
      </c>
      <c r="J68" s="36" t="str">
        <f t="shared" si="5"/>
        <v>Photoderm</v>
      </c>
    </row>
    <row r="69" spans="1:12" ht="13.5" customHeight="1">
      <c r="A69" s="36" t="s">
        <v>295</v>
      </c>
      <c r="B69" s="36" t="s">
        <v>113</v>
      </c>
      <c r="C69" s="36" t="s">
        <v>244</v>
      </c>
      <c r="D69" s="36" t="s">
        <v>85</v>
      </c>
      <c r="E69" s="37" t="str">
        <f t="shared" si="3"/>
        <v xml:space="preserve">PHOTODERM Minéral SPF50+ 100gr </v>
      </c>
      <c r="F69" s="38" t="s">
        <v>86</v>
      </c>
      <c r="H69" s="78">
        <v>206.63</v>
      </c>
      <c r="I69" s="79">
        <f t="shared" si="4"/>
        <v>217.99</v>
      </c>
      <c r="J69" s="36" t="str">
        <f t="shared" si="5"/>
        <v>Photoderm</v>
      </c>
    </row>
    <row r="70" spans="1:12" ht="13.5" customHeight="1">
      <c r="A70" s="36" t="s">
        <v>295</v>
      </c>
      <c r="B70" s="36" t="s">
        <v>113</v>
      </c>
      <c r="C70" s="36" t="s">
        <v>83</v>
      </c>
      <c r="D70" s="36" t="s">
        <v>81</v>
      </c>
      <c r="E70" s="37" t="str">
        <f t="shared" si="3"/>
        <v xml:space="preserve">PHOTODERM SENSITIVE SPF50+ 100 ml </v>
      </c>
      <c r="F70" s="38" t="s">
        <v>82</v>
      </c>
      <c r="H70" s="78">
        <v>126.31</v>
      </c>
      <c r="I70" s="79">
        <f t="shared" si="4"/>
        <v>133.26</v>
      </c>
      <c r="J70" s="36" t="str">
        <f t="shared" si="5"/>
        <v>Photoderm</v>
      </c>
    </row>
    <row r="71" spans="1:12" ht="13.5" customHeight="1">
      <c r="A71" s="36" t="s">
        <v>295</v>
      </c>
      <c r="B71" s="36" t="s">
        <v>113</v>
      </c>
      <c r="C71" s="36" t="s">
        <v>52</v>
      </c>
      <c r="D71" s="36" t="s">
        <v>53</v>
      </c>
      <c r="E71" s="37" t="str">
        <f t="shared" si="3"/>
        <v>PHOTODERM SPOT SPF50+ 30ml</v>
      </c>
      <c r="F71" s="38" t="s">
        <v>51</v>
      </c>
      <c r="H71" s="78">
        <v>80.12</v>
      </c>
      <c r="I71" s="79">
        <f t="shared" si="4"/>
        <v>84.53</v>
      </c>
      <c r="J71" s="36" t="str">
        <f t="shared" si="5"/>
        <v>Photoderm</v>
      </c>
    </row>
    <row r="72" spans="1:12" ht="13.5" customHeight="1">
      <c r="A72" s="36" t="s">
        <v>295</v>
      </c>
      <c r="B72" s="36" t="s">
        <v>113</v>
      </c>
      <c r="C72" s="62" t="s">
        <v>55</v>
      </c>
      <c r="D72" s="36" t="s">
        <v>22</v>
      </c>
      <c r="E72" s="37" t="str">
        <f t="shared" si="3"/>
        <v>PHOTODERM MAX CREME SPF50+ 40ml</v>
      </c>
      <c r="F72" s="38" t="s">
        <v>370</v>
      </c>
      <c r="H72" s="78">
        <v>73.33</v>
      </c>
      <c r="I72" s="80">
        <f t="shared" si="4"/>
        <v>77.36</v>
      </c>
      <c r="J72" s="36" t="str">
        <f t="shared" si="5"/>
        <v>Photoderm</v>
      </c>
    </row>
    <row r="73" spans="1:12" ht="13.5" customHeight="1">
      <c r="A73" s="36" t="s">
        <v>295</v>
      </c>
      <c r="B73" s="36" t="s">
        <v>113</v>
      </c>
      <c r="C73" s="62" t="s">
        <v>372</v>
      </c>
      <c r="D73" s="36" t="s">
        <v>50</v>
      </c>
      <c r="E73" s="37" t="str">
        <f t="shared" si="3"/>
        <v>PHOTODERM MAX LAIT SPF50+ 100ml</v>
      </c>
      <c r="F73" s="38" t="s">
        <v>371</v>
      </c>
      <c r="H73" s="78">
        <v>110.31</v>
      </c>
      <c r="I73" s="80">
        <f t="shared" si="4"/>
        <v>116.38</v>
      </c>
      <c r="J73" s="36" t="str">
        <f t="shared" si="5"/>
        <v>Photoderm</v>
      </c>
    </row>
    <row r="74" spans="1:12" ht="13.5" customHeight="1">
      <c r="A74" s="36" t="s">
        <v>295</v>
      </c>
      <c r="B74" s="36" t="s">
        <v>113</v>
      </c>
      <c r="C74" s="62" t="s">
        <v>375</v>
      </c>
      <c r="D74" s="36" t="s">
        <v>22</v>
      </c>
      <c r="E74" s="37" t="str">
        <f t="shared" si="3"/>
        <v>PHOTODERM M 40ml</v>
      </c>
      <c r="F74" s="38" t="s">
        <v>508</v>
      </c>
      <c r="H74" s="78">
        <v>73.014532499999987</v>
      </c>
      <c r="I74" s="80">
        <f t="shared" si="4"/>
        <v>77.03</v>
      </c>
      <c r="J74" s="36" t="str">
        <f t="shared" si="5"/>
        <v>Photoderm</v>
      </c>
    </row>
    <row r="75" spans="1:12" ht="13.5" customHeight="1">
      <c r="A75" s="36" t="s">
        <v>295</v>
      </c>
      <c r="B75" s="36" t="s">
        <v>113</v>
      </c>
      <c r="C75" s="36" t="s">
        <v>403</v>
      </c>
      <c r="D75" s="36" t="s">
        <v>407</v>
      </c>
      <c r="E75" s="37" t="str">
        <f t="shared" si="3"/>
        <v xml:space="preserve">PHOTODERM BRONZ SPF30 200 ml </v>
      </c>
      <c r="F75" s="38" t="s">
        <v>394</v>
      </c>
      <c r="H75" s="78">
        <v>154</v>
      </c>
      <c r="I75" s="80">
        <f t="shared" si="4"/>
        <v>162.47</v>
      </c>
      <c r="J75" s="36" t="str">
        <f t="shared" si="5"/>
        <v>Photoderm</v>
      </c>
    </row>
    <row r="76" spans="1:12" ht="13.5" customHeight="1">
      <c r="A76" s="36" t="s">
        <v>295</v>
      </c>
      <c r="B76" s="36" t="s">
        <v>113</v>
      </c>
      <c r="C76" s="36" t="s">
        <v>404</v>
      </c>
      <c r="D76" s="36" t="s">
        <v>17</v>
      </c>
      <c r="E76" s="37" t="str">
        <f t="shared" si="3"/>
        <v>PHOTODERM MINERAL SPF50+ SPRAY 100 g</v>
      </c>
      <c r="F76" s="38" t="s">
        <v>395</v>
      </c>
      <c r="H76" s="78">
        <v>166.08</v>
      </c>
      <c r="I76" s="80">
        <f t="shared" si="4"/>
        <v>175.21</v>
      </c>
      <c r="J76" s="36" t="str">
        <f t="shared" si="5"/>
        <v>Photoderm</v>
      </c>
    </row>
    <row r="77" spans="1:12" ht="13.5" customHeight="1">
      <c r="A77" s="36" t="s">
        <v>295</v>
      </c>
      <c r="B77" s="36" t="s">
        <v>116</v>
      </c>
      <c r="C77" s="36" t="s">
        <v>74</v>
      </c>
      <c r="D77" s="36" t="s">
        <v>53</v>
      </c>
      <c r="E77" s="37" t="str">
        <f t="shared" si="3"/>
        <v>SEBIUM AI 30ml</v>
      </c>
      <c r="F77" s="38" t="s">
        <v>75</v>
      </c>
      <c r="H77" s="78">
        <v>69.81</v>
      </c>
      <c r="I77" s="79">
        <f t="shared" si="4"/>
        <v>73.650000000000006</v>
      </c>
      <c r="J77" s="36" t="str">
        <f t="shared" si="5"/>
        <v>Sebium</v>
      </c>
    </row>
    <row r="78" spans="1:12" ht="14.5">
      <c r="A78" s="36" t="s">
        <v>295</v>
      </c>
      <c r="B78" s="36" t="s">
        <v>116</v>
      </c>
      <c r="C78" s="36" t="s">
        <v>202</v>
      </c>
      <c r="D78" s="36" t="s">
        <v>53</v>
      </c>
      <c r="E78" s="37" t="str">
        <f t="shared" si="3"/>
        <v>SEBIUM AKN CREME 30ml</v>
      </c>
      <c r="F78" s="38" t="s">
        <v>73</v>
      </c>
      <c r="H78" s="78">
        <v>72.652199999999993</v>
      </c>
      <c r="I78" s="79">
        <f t="shared" si="4"/>
        <v>76.650000000000006</v>
      </c>
      <c r="J78" s="36" t="str">
        <f t="shared" si="5"/>
        <v>Sebium</v>
      </c>
      <c r="L78" s="64"/>
    </row>
    <row r="79" spans="1:12" ht="13.5" customHeight="1">
      <c r="A79" s="36" t="s">
        <v>295</v>
      </c>
      <c r="B79" s="36" t="s">
        <v>116</v>
      </c>
      <c r="C79" s="36" t="s">
        <v>253</v>
      </c>
      <c r="D79" s="36" t="s">
        <v>72</v>
      </c>
      <c r="E79" s="37" t="str">
        <f t="shared" si="3"/>
        <v xml:space="preserve">SEBIUM AKN FLUIDE TE30ML 30ml </v>
      </c>
      <c r="F79" s="38" t="s">
        <v>71</v>
      </c>
      <c r="H79" s="78">
        <v>69.19</v>
      </c>
      <c r="I79" s="79">
        <f t="shared" si="4"/>
        <v>73</v>
      </c>
      <c r="J79" s="36" t="str">
        <f t="shared" si="5"/>
        <v>Sebium</v>
      </c>
    </row>
    <row r="80" spans="1:12" ht="13.5" customHeight="1">
      <c r="A80" s="36" t="s">
        <v>295</v>
      </c>
      <c r="B80" s="36" t="s">
        <v>116</v>
      </c>
      <c r="C80" s="36" t="s">
        <v>252</v>
      </c>
      <c r="D80" s="36" t="s">
        <v>22</v>
      </c>
      <c r="E80" s="37" t="str">
        <f>C80&amp;" "&amp;D80</f>
        <v>SEBIUM GEL MOUSSANT (TUBO) 40ml</v>
      </c>
      <c r="F80" s="38" t="s">
        <v>518</v>
      </c>
      <c r="H80" s="78">
        <f>1*2*17.5</f>
        <v>35</v>
      </c>
      <c r="I80" s="79">
        <f t="shared" si="4"/>
        <v>36.93</v>
      </c>
      <c r="J80" s="36" t="str">
        <f t="shared" si="5"/>
        <v>Sebium</v>
      </c>
    </row>
    <row r="81" spans="1:10" ht="13.5" customHeight="1">
      <c r="A81" s="36" t="s">
        <v>295</v>
      </c>
      <c r="B81" s="36" t="s">
        <v>116</v>
      </c>
      <c r="C81" s="36" t="s">
        <v>252</v>
      </c>
      <c r="D81" s="36" t="s">
        <v>50</v>
      </c>
      <c r="E81" s="37" t="str">
        <f t="shared" si="3"/>
        <v>SEBIUM GEL MOUSSANT (TUBO) 100ml</v>
      </c>
      <c r="F81" s="38" t="s">
        <v>111</v>
      </c>
      <c r="H81" s="78">
        <v>24.93</v>
      </c>
      <c r="I81" s="79">
        <f t="shared" si="4"/>
        <v>26.3</v>
      </c>
      <c r="J81" s="36" t="str">
        <f t="shared" si="5"/>
        <v>Sebium</v>
      </c>
    </row>
    <row r="82" spans="1:10" ht="13.5" customHeight="1">
      <c r="A82" s="36" t="s">
        <v>295</v>
      </c>
      <c r="B82" s="36" t="s">
        <v>116</v>
      </c>
      <c r="C82" s="36" t="s">
        <v>200</v>
      </c>
      <c r="D82" s="36" t="s">
        <v>18</v>
      </c>
      <c r="E82" s="37" t="str">
        <f t="shared" si="3"/>
        <v>SEBIUM GEL MOUSSANT / Foaming gel (flacon pompe) 200ml</v>
      </c>
      <c r="F82" s="38" t="s">
        <v>78</v>
      </c>
      <c r="H82" s="78">
        <v>63.31</v>
      </c>
      <c r="I82" s="79">
        <f t="shared" si="4"/>
        <v>66.790000000000006</v>
      </c>
      <c r="J82" s="36" t="str">
        <f t="shared" si="5"/>
        <v>Sebium</v>
      </c>
    </row>
    <row r="83" spans="1:10" ht="13.5" customHeight="1">
      <c r="A83" s="36" t="s">
        <v>295</v>
      </c>
      <c r="B83" s="36" t="s">
        <v>116</v>
      </c>
      <c r="C83" s="36" t="s">
        <v>251</v>
      </c>
      <c r="D83" s="36" t="s">
        <v>79</v>
      </c>
      <c r="E83" s="37" t="str">
        <f t="shared" si="3"/>
        <v>SEBIUM GEL MOUSSANT / Foaming gel (FLACON POMPE) 500ml</v>
      </c>
      <c r="F83" s="38" t="s">
        <v>77</v>
      </c>
      <c r="H83" s="78">
        <v>120.79</v>
      </c>
      <c r="I83" s="79">
        <f t="shared" si="4"/>
        <v>127.43</v>
      </c>
      <c r="J83" s="36" t="str">
        <f t="shared" si="5"/>
        <v>Sebium</v>
      </c>
    </row>
    <row r="84" spans="1:10" ht="13.5" customHeight="1">
      <c r="A84" s="36" t="s">
        <v>295</v>
      </c>
      <c r="B84" s="36" t="s">
        <v>116</v>
      </c>
      <c r="C84" s="36" t="s">
        <v>254</v>
      </c>
      <c r="D84" s="36" t="s">
        <v>14</v>
      </c>
      <c r="E84" s="37" t="str">
        <f t="shared" si="3"/>
        <v>SEBIUM GOMMANT 100 ml</v>
      </c>
      <c r="F84" s="38" t="s">
        <v>63</v>
      </c>
      <c r="H84" s="78">
        <v>50.09</v>
      </c>
      <c r="I84" s="79">
        <f t="shared" si="4"/>
        <v>52.84</v>
      </c>
      <c r="J84" s="36" t="str">
        <f t="shared" si="5"/>
        <v>Sebium</v>
      </c>
    </row>
    <row r="85" spans="1:10" ht="13.5" customHeight="1">
      <c r="A85" s="36" t="s">
        <v>295</v>
      </c>
      <c r="B85" s="36" t="s">
        <v>116</v>
      </c>
      <c r="C85" s="36" t="s">
        <v>13</v>
      </c>
      <c r="D85" s="36" t="s">
        <v>14</v>
      </c>
      <c r="E85" s="37" t="str">
        <f t="shared" si="3"/>
        <v>SEBIUM H2O 100 ml</v>
      </c>
      <c r="F85" s="38" t="s">
        <v>12</v>
      </c>
      <c r="H85" s="78">
        <v>36.590000000000003</v>
      </c>
      <c r="I85" s="79">
        <f t="shared" si="4"/>
        <v>38.6</v>
      </c>
      <c r="J85" s="36" t="str">
        <f t="shared" si="5"/>
        <v>Sebium</v>
      </c>
    </row>
    <row r="86" spans="1:10" ht="13.5" customHeight="1">
      <c r="A86" s="36" t="s">
        <v>295</v>
      </c>
      <c r="B86" s="36" t="s">
        <v>116</v>
      </c>
      <c r="C86" s="36" t="s">
        <v>13</v>
      </c>
      <c r="D86" s="36" t="s">
        <v>16</v>
      </c>
      <c r="E86" s="37" t="str">
        <f t="shared" si="3"/>
        <v xml:space="preserve">SEBIUM H2O 250ml </v>
      </c>
      <c r="F86" s="38" t="s">
        <v>15</v>
      </c>
      <c r="H86" s="78">
        <v>53.64</v>
      </c>
      <c r="I86" s="79">
        <f t="shared" si="4"/>
        <v>56.59</v>
      </c>
      <c r="J86" s="36" t="str">
        <f t="shared" si="5"/>
        <v>Sebium</v>
      </c>
    </row>
    <row r="87" spans="1:10" ht="13.5" customHeight="1">
      <c r="A87" s="36" t="s">
        <v>295</v>
      </c>
      <c r="B87" s="36" t="s">
        <v>116</v>
      </c>
      <c r="C87" s="36" t="s">
        <v>282</v>
      </c>
      <c r="D87" s="36" t="s">
        <v>59</v>
      </c>
      <c r="E87" s="37" t="str">
        <f t="shared" si="3"/>
        <v>SEBIUM H2O FCE 500 ml</v>
      </c>
      <c r="F87" s="38" t="s">
        <v>80</v>
      </c>
      <c r="H87" s="78">
        <v>58.26</v>
      </c>
      <c r="I87" s="79">
        <f t="shared" si="4"/>
        <v>61.46</v>
      </c>
      <c r="J87" s="36" t="str">
        <f t="shared" si="5"/>
        <v>Sebium</v>
      </c>
    </row>
    <row r="88" spans="1:10" ht="13.5" customHeight="1">
      <c r="A88" s="36" t="s">
        <v>295</v>
      </c>
      <c r="B88" s="36" t="s">
        <v>116</v>
      </c>
      <c r="C88" s="36" t="s">
        <v>283</v>
      </c>
      <c r="D88" s="36" t="s">
        <v>59</v>
      </c>
      <c r="E88" s="37" t="str">
        <f t="shared" si="3"/>
        <v>SEBIUM H2O FCE BOMBA INVERSA 500 ml</v>
      </c>
      <c r="F88" s="38" t="s">
        <v>479</v>
      </c>
      <c r="H88" s="78">
        <v>58.26</v>
      </c>
      <c r="I88" s="79">
        <f t="shared" si="4"/>
        <v>61.46</v>
      </c>
      <c r="J88" s="36" t="str">
        <f t="shared" si="5"/>
        <v>Sebium</v>
      </c>
    </row>
    <row r="89" spans="1:10" ht="13.5" customHeight="1">
      <c r="A89" s="36" t="s">
        <v>295</v>
      </c>
      <c r="B89" s="36" t="s">
        <v>116</v>
      </c>
      <c r="C89" s="36" t="s">
        <v>21</v>
      </c>
      <c r="D89" s="36" t="s">
        <v>22</v>
      </c>
      <c r="E89" s="37" t="str">
        <f t="shared" si="3"/>
        <v>SEBIUM HYDRA 40ml</v>
      </c>
      <c r="F89" s="38" t="s">
        <v>70</v>
      </c>
      <c r="H89" s="78">
        <v>47.6</v>
      </c>
      <c r="I89" s="79">
        <f t="shared" si="4"/>
        <v>50.22</v>
      </c>
      <c r="J89" s="36" t="str">
        <f t="shared" si="5"/>
        <v>Sebium</v>
      </c>
    </row>
    <row r="90" spans="1:10" ht="13.5" customHeight="1">
      <c r="A90" s="36" t="s">
        <v>295</v>
      </c>
      <c r="B90" s="36" t="s">
        <v>116</v>
      </c>
      <c r="C90" s="36" t="s">
        <v>109</v>
      </c>
      <c r="D90" s="36" t="s">
        <v>22</v>
      </c>
      <c r="E90" s="37" t="str">
        <f t="shared" si="3"/>
        <v>SEBIUM MASQUE 40ml</v>
      </c>
      <c r="F90" s="38" t="s">
        <v>62</v>
      </c>
      <c r="H90" s="78">
        <v>47</v>
      </c>
      <c r="I90" s="79">
        <f t="shared" si="4"/>
        <v>49.59</v>
      </c>
      <c r="J90" s="36" t="str">
        <f t="shared" si="5"/>
        <v>Sebium</v>
      </c>
    </row>
    <row r="91" spans="1:10" ht="13.5" customHeight="1">
      <c r="A91" s="36" t="s">
        <v>295</v>
      </c>
      <c r="B91" s="36" t="s">
        <v>116</v>
      </c>
      <c r="C91" s="36" t="s">
        <v>68</v>
      </c>
      <c r="D91" s="36" t="s">
        <v>22</v>
      </c>
      <c r="E91" s="37" t="str">
        <f t="shared" si="3"/>
        <v>SEBIUM MAT 40ml</v>
      </c>
      <c r="F91" s="38" t="s">
        <v>69</v>
      </c>
      <c r="H91" s="78">
        <v>49.74</v>
      </c>
      <c r="I91" s="79">
        <f t="shared" si="4"/>
        <v>52.48</v>
      </c>
      <c r="J91" s="36" t="str">
        <f t="shared" si="5"/>
        <v>Sebium</v>
      </c>
    </row>
    <row r="92" spans="1:10" ht="13.5" customHeight="1">
      <c r="A92" s="36" t="s">
        <v>295</v>
      </c>
      <c r="B92" s="36" t="s">
        <v>116</v>
      </c>
      <c r="C92" s="36" t="s">
        <v>203</v>
      </c>
      <c r="D92" s="36" t="s">
        <v>19</v>
      </c>
      <c r="E92" s="37" t="str">
        <f t="shared" si="3"/>
        <v>SEBIUM MAT TEINTE 40 ml</v>
      </c>
      <c r="F92" s="38" t="s">
        <v>67</v>
      </c>
      <c r="H92" s="78">
        <v>47.04</v>
      </c>
      <c r="I92" s="79">
        <f t="shared" si="4"/>
        <v>49.63</v>
      </c>
      <c r="J92" s="36" t="str">
        <f t="shared" si="5"/>
        <v>Sebium</v>
      </c>
    </row>
    <row r="93" spans="1:10" ht="13.5" customHeight="1">
      <c r="A93" s="36" t="s">
        <v>295</v>
      </c>
      <c r="B93" s="36" t="s">
        <v>116</v>
      </c>
      <c r="C93" s="36" t="s">
        <v>98</v>
      </c>
      <c r="D93" s="36" t="s">
        <v>122</v>
      </c>
      <c r="E93" s="37" t="str">
        <f t="shared" si="3"/>
        <v>SEBIUM PAIN 100 gr</v>
      </c>
      <c r="F93" s="38" t="s">
        <v>76</v>
      </c>
      <c r="H93" s="78">
        <v>39.26</v>
      </c>
      <c r="I93" s="79">
        <f t="shared" si="4"/>
        <v>41.42</v>
      </c>
      <c r="J93" s="36" t="str">
        <f t="shared" si="5"/>
        <v>Sebium</v>
      </c>
    </row>
    <row r="94" spans="1:10" ht="13.5" customHeight="1">
      <c r="A94" s="36" t="s">
        <v>295</v>
      </c>
      <c r="B94" s="36" t="s">
        <v>116</v>
      </c>
      <c r="C94" s="36" t="s">
        <v>23</v>
      </c>
      <c r="D94" s="36" t="s">
        <v>20</v>
      </c>
      <c r="E94" s="37" t="str">
        <f t="shared" si="3"/>
        <v>SEBIUM PORE REFINER 30 ml</v>
      </c>
      <c r="F94" s="38" t="s">
        <v>66</v>
      </c>
      <c r="H94" s="78">
        <v>84.19</v>
      </c>
      <c r="I94" s="79">
        <f t="shared" si="4"/>
        <v>88.82</v>
      </c>
      <c r="J94" s="36" t="str">
        <f t="shared" si="5"/>
        <v>Sebium</v>
      </c>
    </row>
    <row r="95" spans="1:10" ht="13.5" customHeight="1">
      <c r="A95" s="36" t="s">
        <v>295</v>
      </c>
      <c r="B95" s="36" t="s">
        <v>116</v>
      </c>
      <c r="C95" s="36" t="s">
        <v>64</v>
      </c>
      <c r="D95" s="36" t="s">
        <v>19</v>
      </c>
      <c r="E95" s="37" t="str">
        <f t="shared" si="3"/>
        <v>SEBIUM SERUM 40 ml</v>
      </c>
      <c r="F95" s="38" t="s">
        <v>65</v>
      </c>
      <c r="H95" s="78">
        <v>63.06</v>
      </c>
      <c r="I95" s="79">
        <f t="shared" si="4"/>
        <v>66.53</v>
      </c>
      <c r="J95" s="36" t="str">
        <f t="shared" si="5"/>
        <v>Sebium</v>
      </c>
    </row>
    <row r="96" spans="1:10" ht="13.5" customHeight="1">
      <c r="A96" s="36" t="s">
        <v>295</v>
      </c>
      <c r="B96" s="36" t="s">
        <v>116</v>
      </c>
      <c r="C96" s="62" t="s">
        <v>374</v>
      </c>
      <c r="D96" s="36" t="s">
        <v>53</v>
      </c>
      <c r="E96" s="37" t="str">
        <f t="shared" si="3"/>
        <v>SEBIUM GLOBAL 30ml</v>
      </c>
      <c r="F96" s="38" t="s">
        <v>373</v>
      </c>
      <c r="H96" s="78">
        <v>61.25</v>
      </c>
      <c r="I96" s="80">
        <f t="shared" si="4"/>
        <v>64.62</v>
      </c>
      <c r="J96" s="36" t="str">
        <f t="shared" si="5"/>
        <v>Sebium</v>
      </c>
    </row>
    <row r="97" spans="1:12" ht="13.5" customHeight="1">
      <c r="A97" s="36" t="s">
        <v>295</v>
      </c>
      <c r="B97" s="36" t="s">
        <v>116</v>
      </c>
      <c r="C97" s="36" t="s">
        <v>446</v>
      </c>
      <c r="D97" s="36" t="s">
        <v>260</v>
      </c>
      <c r="E97" s="37" t="str">
        <f t="shared" si="3"/>
        <v>SEBIUM H2O / FOR PROFESSIONAL USE ONLY 1 L</v>
      </c>
      <c r="F97" s="38" t="s">
        <v>396</v>
      </c>
      <c r="H97" s="78">
        <v>85.75</v>
      </c>
      <c r="I97" s="80">
        <f t="shared" si="4"/>
        <v>90.47</v>
      </c>
      <c r="J97" s="36" t="str">
        <f t="shared" si="5"/>
        <v>Sebium</v>
      </c>
    </row>
    <row r="98" spans="1:12" ht="13.5" customHeight="1">
      <c r="A98" s="36" t="s">
        <v>295</v>
      </c>
      <c r="B98" s="36" t="s">
        <v>115</v>
      </c>
      <c r="C98" s="36" t="s">
        <v>93</v>
      </c>
      <c r="D98" s="36" t="s">
        <v>22</v>
      </c>
      <c r="E98" s="37" t="str">
        <f t="shared" si="3"/>
        <v>SENSIBIO AR 40ml</v>
      </c>
      <c r="F98" s="38" t="s">
        <v>94</v>
      </c>
      <c r="H98" s="78">
        <v>68.03</v>
      </c>
      <c r="I98" s="79">
        <f t="shared" si="4"/>
        <v>71.77</v>
      </c>
      <c r="J98" s="36" t="str">
        <f t="shared" si="5"/>
        <v>Sensibio</v>
      </c>
    </row>
    <row r="99" spans="1:12" ht="13.5" customHeight="1">
      <c r="A99" s="36" t="s">
        <v>295</v>
      </c>
      <c r="B99" s="36" t="s">
        <v>115</v>
      </c>
      <c r="C99" s="36" t="s">
        <v>235</v>
      </c>
      <c r="D99" s="36" t="s">
        <v>261</v>
      </c>
      <c r="E99" s="37" t="str">
        <f t="shared" si="3"/>
        <v>SENSIBIO AR COMPACT TEINTEE FONCEE NEW 10 g</v>
      </c>
      <c r="F99" s="38" t="s">
        <v>164</v>
      </c>
      <c r="H99" s="78">
        <v>103.25</v>
      </c>
      <c r="I99" s="79">
        <f t="shared" si="4"/>
        <v>108.93</v>
      </c>
      <c r="J99" s="36" t="str">
        <f t="shared" si="5"/>
        <v>Sensibio</v>
      </c>
    </row>
    <row r="100" spans="1:12" ht="13.5" customHeight="1">
      <c r="A100" s="36" t="s">
        <v>295</v>
      </c>
      <c r="B100" s="36" t="s">
        <v>115</v>
      </c>
      <c r="C100" s="36" t="s">
        <v>234</v>
      </c>
      <c r="D100" s="36" t="s">
        <v>261</v>
      </c>
      <c r="E100" s="37" t="str">
        <f t="shared" si="3"/>
        <v>SENSIBIO AR COMPACT TEINTEE NATURELLE NEW 10 g</v>
      </c>
      <c r="F100" s="38" t="s">
        <v>163</v>
      </c>
      <c r="H100" s="78">
        <v>103.25</v>
      </c>
      <c r="I100" s="79">
        <f t="shared" si="4"/>
        <v>108.93</v>
      </c>
      <c r="J100" s="36" t="str">
        <f t="shared" si="5"/>
        <v>Sensibio</v>
      </c>
    </row>
    <row r="101" spans="1:12" ht="13.5" customHeight="1">
      <c r="A101" s="36" t="s">
        <v>295</v>
      </c>
      <c r="B101" s="36" t="s">
        <v>115</v>
      </c>
      <c r="C101" s="36" t="s">
        <v>281</v>
      </c>
      <c r="D101" s="36" t="s">
        <v>19</v>
      </c>
      <c r="E101" s="37" t="str">
        <f t="shared" si="3"/>
        <v>SENSIBIO DS+ ANTI RECIDE 40 ml</v>
      </c>
      <c r="F101" s="38" t="s">
        <v>194</v>
      </c>
      <c r="H101" s="78">
        <v>63.77447999999999</v>
      </c>
      <c r="I101" s="80">
        <f t="shared" si="4"/>
        <v>67.28</v>
      </c>
      <c r="J101" s="36" t="str">
        <f t="shared" si="5"/>
        <v>Sensibio</v>
      </c>
      <c r="L101" s="39"/>
    </row>
    <row r="102" spans="1:12" ht="13.5" customHeight="1">
      <c r="A102" s="36" t="s">
        <v>295</v>
      </c>
      <c r="B102" s="36" t="s">
        <v>115</v>
      </c>
      <c r="C102" s="36" t="s">
        <v>230</v>
      </c>
      <c r="D102" s="36" t="s">
        <v>19</v>
      </c>
      <c r="E102" s="37" t="str">
        <f t="shared" si="3"/>
        <v>SENSIBIO DS+ CREME / DS + cream  40 ml</v>
      </c>
      <c r="F102" s="38" t="s">
        <v>165</v>
      </c>
      <c r="H102" s="78">
        <v>62.52</v>
      </c>
      <c r="I102" s="79">
        <f t="shared" si="4"/>
        <v>65.959999999999994</v>
      </c>
      <c r="J102" s="36" t="str">
        <f t="shared" si="5"/>
        <v>Sensibio</v>
      </c>
    </row>
    <row r="103" spans="1:12" ht="13.5" customHeight="1">
      <c r="A103" s="36" t="s">
        <v>295</v>
      </c>
      <c r="B103" s="36" t="s">
        <v>115</v>
      </c>
      <c r="C103" s="36" t="s">
        <v>32</v>
      </c>
      <c r="D103" s="36" t="s">
        <v>22</v>
      </c>
      <c r="E103" s="37" t="str">
        <f t="shared" si="3"/>
        <v>SENSIBIO FORTE  40ml</v>
      </c>
      <c r="F103" s="38" t="s">
        <v>31</v>
      </c>
      <c r="H103" s="78">
        <v>65.010000000000005</v>
      </c>
      <c r="I103" s="79">
        <f t="shared" si="4"/>
        <v>68.59</v>
      </c>
      <c r="J103" s="36" t="str">
        <f t="shared" si="5"/>
        <v>Sensibio</v>
      </c>
    </row>
    <row r="104" spans="1:12" ht="13.5" customHeight="1">
      <c r="A104" s="36" t="s">
        <v>295</v>
      </c>
      <c r="B104" s="36" t="s">
        <v>115</v>
      </c>
      <c r="C104" s="36" t="s">
        <v>121</v>
      </c>
      <c r="D104" s="36" t="s">
        <v>95</v>
      </c>
      <c r="E104" s="37" t="str">
        <f t="shared" si="3"/>
        <v>SENSIBIO GEL Contour des yeux / Eye contour gel 15ml</v>
      </c>
      <c r="F104" s="38" t="s">
        <v>96</v>
      </c>
      <c r="H104" s="78">
        <v>50.115000000000002</v>
      </c>
      <c r="I104" s="79">
        <f t="shared" si="4"/>
        <v>52.87</v>
      </c>
      <c r="J104" s="36" t="str">
        <f t="shared" si="5"/>
        <v>Sensibio</v>
      </c>
    </row>
    <row r="105" spans="1:12" ht="13.5" customHeight="1">
      <c r="A105" s="36" t="s">
        <v>295</v>
      </c>
      <c r="B105" s="36" t="s">
        <v>115</v>
      </c>
      <c r="C105" s="36" t="s">
        <v>232</v>
      </c>
      <c r="D105" s="36" t="s">
        <v>59</v>
      </c>
      <c r="E105" s="37" t="str">
        <f t="shared" si="3"/>
        <v>SENSIBIO H20 500 ML BOMBA INVERSA 500 ml</v>
      </c>
      <c r="F105" s="38" t="s">
        <v>192</v>
      </c>
      <c r="H105" s="78">
        <v>69.099999999999994</v>
      </c>
      <c r="I105" s="79">
        <f t="shared" si="4"/>
        <v>72.900000000000006</v>
      </c>
      <c r="J105" s="36" t="str">
        <f t="shared" si="5"/>
        <v>Sensibio</v>
      </c>
    </row>
    <row r="106" spans="1:12" ht="13.5" customHeight="1">
      <c r="A106" s="36" t="s">
        <v>295</v>
      </c>
      <c r="B106" s="36" t="s">
        <v>115</v>
      </c>
      <c r="C106" s="36" t="s">
        <v>28</v>
      </c>
      <c r="D106" s="36" t="s">
        <v>16</v>
      </c>
      <c r="E106" s="37" t="str">
        <f t="shared" si="3"/>
        <v xml:space="preserve">SENSIBIO H2O 250ml </v>
      </c>
      <c r="F106" s="38" t="s">
        <v>29</v>
      </c>
      <c r="H106" s="78">
        <v>54.89</v>
      </c>
      <c r="I106" s="79">
        <f t="shared" si="4"/>
        <v>57.91</v>
      </c>
      <c r="J106" s="36" t="str">
        <f t="shared" si="5"/>
        <v>Sensibio</v>
      </c>
    </row>
    <row r="107" spans="1:12" ht="13.5" customHeight="1">
      <c r="A107" s="36" t="s">
        <v>295</v>
      </c>
      <c r="B107" s="36" t="s">
        <v>115</v>
      </c>
      <c r="C107" s="36" t="s">
        <v>231</v>
      </c>
      <c r="D107" s="36" t="s">
        <v>14</v>
      </c>
      <c r="E107" s="37" t="str">
        <f t="shared" si="3"/>
        <v>SENSIBIO H2O  100 ml</v>
      </c>
      <c r="F107" s="38" t="s">
        <v>449</v>
      </c>
      <c r="H107" s="78">
        <v>36.590000000000003</v>
      </c>
      <c r="I107" s="80">
        <f t="shared" si="4"/>
        <v>38.6</v>
      </c>
      <c r="J107" s="36" t="str">
        <f t="shared" si="5"/>
        <v>Sensibio</v>
      </c>
    </row>
    <row r="108" spans="1:12" ht="13.5" customHeight="1">
      <c r="A108" s="36" t="s">
        <v>295</v>
      </c>
      <c r="B108" s="36" t="s">
        <v>115</v>
      </c>
      <c r="C108" s="36" t="s">
        <v>231</v>
      </c>
      <c r="D108" s="36" t="s">
        <v>79</v>
      </c>
      <c r="E108" s="37" t="str">
        <f t="shared" si="3"/>
        <v>SENSIBIO H2O  500ml</v>
      </c>
      <c r="F108" s="38" t="s">
        <v>97</v>
      </c>
      <c r="H108" s="78">
        <v>60.323329999999999</v>
      </c>
      <c r="I108" s="79">
        <f t="shared" si="4"/>
        <v>63.64</v>
      </c>
      <c r="J108" s="36" t="str">
        <f t="shared" si="5"/>
        <v>Sensibio</v>
      </c>
    </row>
    <row r="109" spans="1:12" ht="13.5" customHeight="1">
      <c r="A109" s="36" t="s">
        <v>295</v>
      </c>
      <c r="B109" s="36" t="s">
        <v>115</v>
      </c>
      <c r="C109" s="36" t="s">
        <v>233</v>
      </c>
      <c r="D109" s="36" t="s">
        <v>22</v>
      </c>
      <c r="E109" s="37" t="str">
        <f t="shared" si="3"/>
        <v>SENSIBIO LIGHT 40ml</v>
      </c>
      <c r="F109" s="38" t="s">
        <v>30</v>
      </c>
      <c r="H109" s="78">
        <v>49.74</v>
      </c>
      <c r="I109" s="79">
        <f t="shared" si="4"/>
        <v>52.48</v>
      </c>
      <c r="J109" s="36" t="str">
        <f t="shared" si="5"/>
        <v>Sensibio</v>
      </c>
    </row>
    <row r="110" spans="1:12" ht="13.5" customHeight="1">
      <c r="A110" s="36" t="s">
        <v>295</v>
      </c>
      <c r="B110" s="36" t="s">
        <v>115</v>
      </c>
      <c r="C110" s="62" t="s">
        <v>378</v>
      </c>
      <c r="D110" s="62" t="s">
        <v>379</v>
      </c>
      <c r="E110" s="37" t="str">
        <f t="shared" si="3"/>
        <v>SENSIBIO H2O / FOR PROFESSIONAL USE ONLY 1L - bottle with pump</v>
      </c>
      <c r="F110" s="38" t="s">
        <v>377</v>
      </c>
      <c r="H110" s="78">
        <v>105.4</v>
      </c>
      <c r="I110" s="80">
        <f t="shared" si="4"/>
        <v>111.2</v>
      </c>
      <c r="J110" s="36" t="str">
        <f t="shared" si="5"/>
        <v>Sensibio</v>
      </c>
    </row>
    <row r="111" spans="1:12" ht="13.5" customHeight="1">
      <c r="A111" s="36" t="s">
        <v>295</v>
      </c>
      <c r="B111" s="36" t="s">
        <v>264</v>
      </c>
      <c r="C111" s="36" t="s">
        <v>248</v>
      </c>
      <c r="D111" s="36" t="s">
        <v>53</v>
      </c>
      <c r="E111" s="37" t="str">
        <f t="shared" si="3"/>
        <v>WHITE OBJECTIVE Crème Active / Active Cream 30ml</v>
      </c>
      <c r="F111" s="38" t="s">
        <v>169</v>
      </c>
      <c r="H111" s="78">
        <v>151.87</v>
      </c>
      <c r="I111" s="79">
        <f t="shared" si="4"/>
        <v>160.22</v>
      </c>
      <c r="J111" s="36" t="str">
        <f t="shared" si="5"/>
        <v>White Objective</v>
      </c>
    </row>
    <row r="112" spans="1:12" ht="13.5" customHeight="1">
      <c r="A112" s="36" t="s">
        <v>295</v>
      </c>
      <c r="B112" s="36" t="s">
        <v>264</v>
      </c>
      <c r="C112" s="36" t="s">
        <v>250</v>
      </c>
      <c r="D112" s="36" t="s">
        <v>171</v>
      </c>
      <c r="E112" s="37" t="str">
        <f t="shared" si="3"/>
        <v>WHITE OBJECTIVE Pen 5 ml</v>
      </c>
      <c r="F112" s="38" t="s">
        <v>170</v>
      </c>
      <c r="H112" s="78">
        <v>79.72</v>
      </c>
      <c r="I112" s="79">
        <f t="shared" si="4"/>
        <v>84.1</v>
      </c>
      <c r="J112" s="36" t="str">
        <f t="shared" si="5"/>
        <v>White Objective</v>
      </c>
    </row>
    <row r="113" spans="1:10" ht="13.5" customHeight="1">
      <c r="A113" s="36" t="s">
        <v>295</v>
      </c>
      <c r="B113" s="36" t="s">
        <v>264</v>
      </c>
      <c r="C113" s="36" t="s">
        <v>249</v>
      </c>
      <c r="D113" s="36" t="s">
        <v>53</v>
      </c>
      <c r="E113" s="37" t="str">
        <f t="shared" si="3"/>
        <v>WHITE OBJECTIVE Serum 30ml</v>
      </c>
      <c r="F113" s="38" t="s">
        <v>448</v>
      </c>
      <c r="H113" s="78">
        <v>151.87</v>
      </c>
      <c r="I113" s="80">
        <f t="shared" si="4"/>
        <v>160.22</v>
      </c>
      <c r="J113" s="36" t="str">
        <f t="shared" si="5"/>
        <v>White Objective</v>
      </c>
    </row>
    <row r="114" spans="1:10" ht="13.5" customHeight="1">
      <c r="E114" s="37" t="str">
        <f t="shared" si="3"/>
        <v xml:space="preserve"> </v>
      </c>
      <c r="F114" s="38"/>
      <c r="J114" s="36">
        <f t="shared" si="5"/>
        <v>0</v>
      </c>
    </row>
    <row r="115" spans="1:10" ht="13.5" customHeight="1">
      <c r="E115" s="37" t="str">
        <f t="shared" si="3"/>
        <v xml:space="preserve"> </v>
      </c>
      <c r="F115" s="38"/>
    </row>
    <row r="116" spans="1:10" ht="13.5" customHeight="1">
      <c r="E116" s="37" t="str">
        <f t="shared" si="3"/>
        <v xml:space="preserve"> </v>
      </c>
      <c r="F116" s="38"/>
    </row>
    <row r="117" spans="1:10" ht="13.5" customHeight="1">
      <c r="E117" s="37" t="str">
        <f t="shared" si="3"/>
        <v xml:space="preserve"> </v>
      </c>
      <c r="F117" s="38"/>
    </row>
    <row r="118" spans="1:10" ht="13.5" customHeight="1">
      <c r="E118" s="37" t="str">
        <f t="shared" si="3"/>
        <v xml:space="preserve"> </v>
      </c>
      <c r="F118" s="38"/>
    </row>
    <row r="119" spans="1:10" ht="13.5" customHeight="1">
      <c r="E119" s="37" t="str">
        <f t="shared" si="3"/>
        <v xml:space="preserve"> </v>
      </c>
      <c r="F119" s="38"/>
    </row>
    <row r="120" spans="1:10" ht="13.5" customHeight="1">
      <c r="E120" s="37" t="str">
        <f t="shared" si="3"/>
        <v xml:space="preserve"> </v>
      </c>
      <c r="F120" s="38"/>
    </row>
    <row r="121" spans="1:10" ht="13.5" customHeight="1">
      <c r="E121" s="37" t="str">
        <f t="shared" si="3"/>
        <v xml:space="preserve"> </v>
      </c>
      <c r="F121" s="38"/>
    </row>
    <row r="122" spans="1:10" ht="13.5" customHeight="1">
      <c r="E122" s="37" t="str">
        <f t="shared" si="3"/>
        <v xml:space="preserve"> </v>
      </c>
      <c r="F122" s="38"/>
    </row>
    <row r="123" spans="1:10" ht="13.5" customHeight="1">
      <c r="E123" s="37" t="str">
        <f t="shared" si="3"/>
        <v xml:space="preserve"> </v>
      </c>
      <c r="F123" s="38"/>
    </row>
    <row r="124" spans="1:10" ht="13.5" customHeight="1">
      <c r="E124" s="37" t="str">
        <f t="shared" si="3"/>
        <v xml:space="preserve"> </v>
      </c>
      <c r="F124" s="38"/>
    </row>
    <row r="125" spans="1:10" ht="13.5" customHeight="1">
      <c r="E125" s="37" t="str">
        <f t="shared" si="3"/>
        <v xml:space="preserve"> </v>
      </c>
      <c r="F125" s="38"/>
    </row>
    <row r="126" spans="1:10" ht="13.5" customHeight="1">
      <c r="E126" s="37" t="str">
        <f t="shared" si="3"/>
        <v xml:space="preserve"> </v>
      </c>
      <c r="F126" s="38"/>
    </row>
    <row r="127" spans="1:10" ht="13.5" customHeight="1">
      <c r="E127" s="37" t="str">
        <f t="shared" si="3"/>
        <v xml:space="preserve"> </v>
      </c>
      <c r="F127" s="38"/>
    </row>
    <row r="128" spans="1:10" ht="13.5" customHeight="1">
      <c r="E128" s="37" t="str">
        <f t="shared" si="3"/>
        <v xml:space="preserve"> </v>
      </c>
      <c r="F128" s="38"/>
    </row>
    <row r="129" spans="5:6" ht="13.5" customHeight="1">
      <c r="E129" s="37" t="str">
        <f t="shared" si="3"/>
        <v xml:space="preserve"> </v>
      </c>
      <c r="F129" s="38"/>
    </row>
    <row r="130" spans="5:6" ht="13.5" customHeight="1">
      <c r="E130" s="37" t="str">
        <f t="shared" ref="E130:E193" si="6">C130&amp;" "&amp;D130</f>
        <v xml:space="preserve"> </v>
      </c>
      <c r="F130" s="38"/>
    </row>
    <row r="131" spans="5:6" ht="13.5" customHeight="1">
      <c r="E131" s="37" t="str">
        <f t="shared" si="6"/>
        <v xml:space="preserve"> </v>
      </c>
      <c r="F131" s="38"/>
    </row>
    <row r="132" spans="5:6" ht="13.5" customHeight="1">
      <c r="E132" s="37" t="str">
        <f t="shared" si="6"/>
        <v xml:space="preserve"> </v>
      </c>
      <c r="F132" s="38"/>
    </row>
    <row r="133" spans="5:6" ht="13.5" customHeight="1">
      <c r="E133" s="37" t="str">
        <f t="shared" si="6"/>
        <v xml:space="preserve"> </v>
      </c>
      <c r="F133" s="38"/>
    </row>
    <row r="134" spans="5:6" ht="13.5" customHeight="1">
      <c r="E134" s="37" t="str">
        <f t="shared" si="6"/>
        <v xml:space="preserve"> </v>
      </c>
      <c r="F134" s="38"/>
    </row>
    <row r="135" spans="5:6" ht="13.5" customHeight="1">
      <c r="E135" s="37" t="str">
        <f t="shared" si="6"/>
        <v xml:space="preserve"> </v>
      </c>
      <c r="F135" s="38"/>
    </row>
    <row r="136" spans="5:6" ht="13.5" customHeight="1">
      <c r="E136" s="37" t="str">
        <f t="shared" si="6"/>
        <v xml:space="preserve"> </v>
      </c>
      <c r="F136" s="38"/>
    </row>
    <row r="137" spans="5:6" ht="13.5" customHeight="1">
      <c r="E137" s="37" t="str">
        <f t="shared" si="6"/>
        <v xml:space="preserve"> </v>
      </c>
      <c r="F137" s="38"/>
    </row>
    <row r="138" spans="5:6" ht="13.5" customHeight="1">
      <c r="E138" s="37" t="str">
        <f t="shared" si="6"/>
        <v xml:space="preserve"> </v>
      </c>
      <c r="F138" s="38"/>
    </row>
    <row r="139" spans="5:6" ht="13.5" customHeight="1">
      <c r="E139" s="37" t="str">
        <f t="shared" si="6"/>
        <v xml:space="preserve"> </v>
      </c>
      <c r="F139" s="38"/>
    </row>
    <row r="140" spans="5:6" ht="13.5" customHeight="1">
      <c r="E140" s="37" t="str">
        <f t="shared" si="6"/>
        <v xml:space="preserve"> </v>
      </c>
      <c r="F140" s="38"/>
    </row>
    <row r="141" spans="5:6" ht="13.5" customHeight="1">
      <c r="E141" s="37" t="str">
        <f t="shared" si="6"/>
        <v xml:space="preserve"> </v>
      </c>
      <c r="F141" s="38"/>
    </row>
    <row r="142" spans="5:6" ht="13.5" customHeight="1">
      <c r="E142" s="37" t="str">
        <f t="shared" si="6"/>
        <v xml:space="preserve"> </v>
      </c>
      <c r="F142" s="38"/>
    </row>
    <row r="143" spans="5:6" ht="13.5" customHeight="1">
      <c r="E143" s="37" t="str">
        <f t="shared" si="6"/>
        <v xml:space="preserve"> </v>
      </c>
      <c r="F143" s="38"/>
    </row>
    <row r="144" spans="5:6" ht="13.5" customHeight="1">
      <c r="E144" s="37" t="str">
        <f t="shared" si="6"/>
        <v xml:space="preserve"> </v>
      </c>
      <c r="F144" s="38"/>
    </row>
    <row r="145" spans="5:6" ht="13.5" customHeight="1">
      <c r="E145" s="37" t="str">
        <f t="shared" si="6"/>
        <v xml:space="preserve"> </v>
      </c>
      <c r="F145" s="38"/>
    </row>
    <row r="146" spans="5:6" ht="13.5" customHeight="1">
      <c r="E146" s="37" t="str">
        <f t="shared" si="6"/>
        <v xml:space="preserve"> </v>
      </c>
      <c r="F146" s="38"/>
    </row>
    <row r="147" spans="5:6" ht="13.5" customHeight="1">
      <c r="E147" s="37" t="str">
        <f t="shared" si="6"/>
        <v xml:space="preserve"> </v>
      </c>
      <c r="F147" s="38"/>
    </row>
    <row r="148" spans="5:6" ht="13.5" customHeight="1">
      <c r="E148" s="37" t="str">
        <f t="shared" si="6"/>
        <v xml:space="preserve"> </v>
      </c>
      <c r="F148" s="38"/>
    </row>
    <row r="149" spans="5:6" ht="13.5" customHeight="1">
      <c r="E149" s="37" t="str">
        <f t="shared" si="6"/>
        <v xml:space="preserve"> </v>
      </c>
      <c r="F149" s="38"/>
    </row>
    <row r="150" spans="5:6" ht="13.5" customHeight="1">
      <c r="E150" s="37" t="str">
        <f t="shared" si="6"/>
        <v xml:space="preserve"> </v>
      </c>
      <c r="F150" s="38"/>
    </row>
    <row r="151" spans="5:6" ht="13.5" customHeight="1">
      <c r="E151" s="37" t="str">
        <f t="shared" si="6"/>
        <v xml:space="preserve"> </v>
      </c>
      <c r="F151" s="38"/>
    </row>
    <row r="152" spans="5:6" ht="13.5" customHeight="1">
      <c r="E152" s="37" t="str">
        <f t="shared" si="6"/>
        <v xml:space="preserve"> </v>
      </c>
      <c r="F152" s="38"/>
    </row>
    <row r="153" spans="5:6" ht="13.5" customHeight="1">
      <c r="E153" s="37" t="str">
        <f t="shared" si="6"/>
        <v xml:space="preserve"> </v>
      </c>
      <c r="F153" s="38"/>
    </row>
    <row r="154" spans="5:6" ht="13.5" customHeight="1">
      <c r="E154" s="37" t="str">
        <f t="shared" si="6"/>
        <v xml:space="preserve"> </v>
      </c>
      <c r="F154" s="38"/>
    </row>
    <row r="155" spans="5:6" ht="13.5" customHeight="1">
      <c r="E155" s="37" t="str">
        <f t="shared" si="6"/>
        <v xml:space="preserve"> </v>
      </c>
      <c r="F155" s="38"/>
    </row>
    <row r="156" spans="5:6" ht="13.5" customHeight="1">
      <c r="E156" s="37" t="str">
        <f t="shared" si="6"/>
        <v xml:space="preserve"> </v>
      </c>
      <c r="F156" s="38"/>
    </row>
    <row r="157" spans="5:6" ht="13.5" customHeight="1">
      <c r="E157" s="37" t="str">
        <f t="shared" si="6"/>
        <v xml:space="preserve"> </v>
      </c>
      <c r="F157" s="38"/>
    </row>
    <row r="158" spans="5:6" ht="13.5" customHeight="1">
      <c r="E158" s="37" t="str">
        <f t="shared" si="6"/>
        <v xml:space="preserve"> </v>
      </c>
      <c r="F158" s="38"/>
    </row>
    <row r="159" spans="5:6" ht="13.5" customHeight="1">
      <c r="E159" s="37" t="str">
        <f t="shared" si="6"/>
        <v xml:space="preserve"> </v>
      </c>
      <c r="F159" s="38"/>
    </row>
    <row r="160" spans="5:6" ht="13.5" customHeight="1">
      <c r="E160" s="37" t="str">
        <f t="shared" si="6"/>
        <v xml:space="preserve"> </v>
      </c>
      <c r="F160" s="38"/>
    </row>
    <row r="161" spans="5:6" ht="13.5" customHeight="1">
      <c r="E161" s="37" t="str">
        <f t="shared" si="6"/>
        <v xml:space="preserve"> </v>
      </c>
      <c r="F161" s="38"/>
    </row>
    <row r="162" spans="5:6" ht="13.5" customHeight="1">
      <c r="E162" s="37" t="str">
        <f t="shared" si="6"/>
        <v xml:space="preserve"> </v>
      </c>
      <c r="F162" s="38"/>
    </row>
    <row r="163" spans="5:6" ht="13.5" customHeight="1">
      <c r="E163" s="37" t="str">
        <f t="shared" si="6"/>
        <v xml:space="preserve"> </v>
      </c>
      <c r="F163" s="38"/>
    </row>
    <row r="164" spans="5:6" ht="13.5" customHeight="1">
      <c r="E164" s="37" t="str">
        <f t="shared" si="6"/>
        <v xml:space="preserve"> </v>
      </c>
      <c r="F164" s="38"/>
    </row>
    <row r="165" spans="5:6" ht="13.5" customHeight="1">
      <c r="E165" s="37" t="str">
        <f t="shared" si="6"/>
        <v xml:space="preserve"> </v>
      </c>
      <c r="F165" s="38"/>
    </row>
    <row r="166" spans="5:6" ht="13.5" customHeight="1">
      <c r="E166" s="37" t="str">
        <f t="shared" si="6"/>
        <v xml:space="preserve"> </v>
      </c>
      <c r="F166" s="38"/>
    </row>
    <row r="167" spans="5:6" ht="13.5" customHeight="1">
      <c r="E167" s="37" t="str">
        <f t="shared" si="6"/>
        <v xml:space="preserve"> </v>
      </c>
      <c r="F167" s="38"/>
    </row>
    <row r="168" spans="5:6" ht="13.5" customHeight="1">
      <c r="E168" s="37" t="str">
        <f t="shared" si="6"/>
        <v xml:space="preserve"> </v>
      </c>
      <c r="F168" s="38"/>
    </row>
    <row r="169" spans="5:6" ht="13.5" customHeight="1">
      <c r="E169" s="37" t="str">
        <f t="shared" si="6"/>
        <v xml:space="preserve"> </v>
      </c>
      <c r="F169" s="38"/>
    </row>
    <row r="170" spans="5:6" ht="13.5" customHeight="1">
      <c r="E170" s="37" t="str">
        <f t="shared" si="6"/>
        <v xml:space="preserve"> </v>
      </c>
      <c r="F170" s="38"/>
    </row>
    <row r="171" spans="5:6" ht="13.5" customHeight="1">
      <c r="E171" s="37" t="str">
        <f t="shared" si="6"/>
        <v xml:space="preserve"> </v>
      </c>
      <c r="F171" s="38"/>
    </row>
    <row r="172" spans="5:6" ht="13.5" customHeight="1">
      <c r="E172" s="37" t="str">
        <f t="shared" si="6"/>
        <v xml:space="preserve"> </v>
      </c>
      <c r="F172" s="38"/>
    </row>
    <row r="173" spans="5:6" ht="13.5" customHeight="1">
      <c r="E173" s="37" t="str">
        <f t="shared" si="6"/>
        <v xml:space="preserve"> </v>
      </c>
      <c r="F173" s="38"/>
    </row>
    <row r="174" spans="5:6" ht="13.5" customHeight="1">
      <c r="E174" s="37" t="str">
        <f t="shared" si="6"/>
        <v xml:space="preserve"> </v>
      </c>
      <c r="F174" s="38"/>
    </row>
    <row r="175" spans="5:6" ht="13.5" customHeight="1">
      <c r="E175" s="37" t="str">
        <f t="shared" si="6"/>
        <v xml:space="preserve"> </v>
      </c>
      <c r="F175" s="38"/>
    </row>
    <row r="176" spans="5:6" ht="13.5" customHeight="1">
      <c r="E176" s="37" t="str">
        <f t="shared" si="6"/>
        <v xml:space="preserve"> </v>
      </c>
      <c r="F176" s="38"/>
    </row>
    <row r="177" spans="5:6" ht="13.5" customHeight="1">
      <c r="E177" s="37" t="str">
        <f t="shared" si="6"/>
        <v xml:space="preserve"> </v>
      </c>
      <c r="F177" s="38"/>
    </row>
    <row r="178" spans="5:6" ht="13.5" customHeight="1">
      <c r="E178" s="37" t="str">
        <f t="shared" si="6"/>
        <v xml:space="preserve"> </v>
      </c>
      <c r="F178" s="38"/>
    </row>
    <row r="179" spans="5:6" ht="13.5" customHeight="1">
      <c r="E179" s="37" t="str">
        <f t="shared" si="6"/>
        <v xml:space="preserve"> </v>
      </c>
      <c r="F179" s="38"/>
    </row>
    <row r="180" spans="5:6" ht="13.5" customHeight="1">
      <c r="E180" s="37" t="str">
        <f t="shared" si="6"/>
        <v xml:space="preserve"> </v>
      </c>
      <c r="F180" s="38"/>
    </row>
    <row r="181" spans="5:6" ht="13.5" customHeight="1">
      <c r="E181" s="37" t="str">
        <f t="shared" si="6"/>
        <v xml:space="preserve"> </v>
      </c>
      <c r="F181" s="38"/>
    </row>
    <row r="182" spans="5:6" ht="13.5" customHeight="1">
      <c r="E182" s="37" t="str">
        <f t="shared" si="6"/>
        <v xml:space="preserve"> </v>
      </c>
      <c r="F182" s="38"/>
    </row>
    <row r="183" spans="5:6" ht="13.5" customHeight="1">
      <c r="E183" s="37" t="str">
        <f t="shared" si="6"/>
        <v xml:space="preserve"> </v>
      </c>
      <c r="F183" s="38"/>
    </row>
    <row r="184" spans="5:6" ht="13.5" customHeight="1">
      <c r="E184" s="37" t="str">
        <f t="shared" si="6"/>
        <v xml:space="preserve"> </v>
      </c>
      <c r="F184" s="38"/>
    </row>
    <row r="185" spans="5:6" ht="13.5" customHeight="1">
      <c r="E185" s="37" t="str">
        <f t="shared" si="6"/>
        <v xml:space="preserve"> </v>
      </c>
      <c r="F185" s="38"/>
    </row>
    <row r="186" spans="5:6" ht="13.5" customHeight="1">
      <c r="E186" s="37" t="str">
        <f t="shared" si="6"/>
        <v xml:space="preserve"> </v>
      </c>
      <c r="F186" s="38"/>
    </row>
    <row r="187" spans="5:6" ht="13.5" customHeight="1">
      <c r="E187" s="37" t="str">
        <f t="shared" si="6"/>
        <v xml:space="preserve"> </v>
      </c>
      <c r="F187" s="38"/>
    </row>
    <row r="188" spans="5:6" ht="13.5" customHeight="1">
      <c r="E188" s="37" t="str">
        <f t="shared" si="6"/>
        <v xml:space="preserve"> </v>
      </c>
      <c r="F188" s="38"/>
    </row>
    <row r="189" spans="5:6" ht="13.5" customHeight="1">
      <c r="E189" s="37" t="str">
        <f t="shared" si="6"/>
        <v xml:space="preserve"> </v>
      </c>
      <c r="F189" s="38"/>
    </row>
    <row r="190" spans="5:6" ht="13.5" customHeight="1">
      <c r="E190" s="37" t="str">
        <f t="shared" si="6"/>
        <v xml:space="preserve"> </v>
      </c>
      <c r="F190" s="38"/>
    </row>
    <row r="191" spans="5:6" ht="13.5" customHeight="1">
      <c r="E191" s="37" t="str">
        <f t="shared" si="6"/>
        <v xml:space="preserve"> </v>
      </c>
      <c r="F191" s="38"/>
    </row>
    <row r="192" spans="5:6" ht="13.5" customHeight="1">
      <c r="E192" s="37" t="str">
        <f t="shared" si="6"/>
        <v xml:space="preserve"> </v>
      </c>
      <c r="F192" s="38"/>
    </row>
    <row r="193" spans="5:6" ht="13.5" customHeight="1">
      <c r="E193" s="37" t="str">
        <f t="shared" si="6"/>
        <v xml:space="preserve"> </v>
      </c>
      <c r="F193" s="38"/>
    </row>
    <row r="194" spans="5:6" ht="13.5" customHeight="1">
      <c r="E194" s="37" t="str">
        <f t="shared" ref="E194:E257" si="7">C194&amp;" "&amp;D194</f>
        <v xml:space="preserve"> </v>
      </c>
      <c r="F194" s="38"/>
    </row>
    <row r="195" spans="5:6" ht="13.5" customHeight="1">
      <c r="E195" s="37" t="str">
        <f t="shared" si="7"/>
        <v xml:space="preserve"> </v>
      </c>
      <c r="F195" s="38"/>
    </row>
    <row r="196" spans="5:6" ht="13.5" customHeight="1">
      <c r="E196" s="37" t="str">
        <f t="shared" si="7"/>
        <v xml:space="preserve"> </v>
      </c>
      <c r="F196" s="38"/>
    </row>
    <row r="197" spans="5:6" ht="13.5" customHeight="1">
      <c r="E197" s="37" t="str">
        <f t="shared" si="7"/>
        <v xml:space="preserve"> </v>
      </c>
      <c r="F197" s="38"/>
    </row>
    <row r="198" spans="5:6" ht="13.5" customHeight="1">
      <c r="E198" s="37" t="str">
        <f t="shared" si="7"/>
        <v xml:space="preserve"> </v>
      </c>
      <c r="F198" s="38"/>
    </row>
    <row r="199" spans="5:6" ht="13.5" customHeight="1">
      <c r="E199" s="37" t="str">
        <f t="shared" si="7"/>
        <v xml:space="preserve"> </v>
      </c>
      <c r="F199" s="38"/>
    </row>
    <row r="200" spans="5:6" ht="13.5" customHeight="1">
      <c r="E200" s="37" t="str">
        <f t="shared" si="7"/>
        <v xml:space="preserve"> </v>
      </c>
      <c r="F200" s="38"/>
    </row>
    <row r="201" spans="5:6" ht="13.5" customHeight="1">
      <c r="E201" s="37" t="str">
        <f t="shared" si="7"/>
        <v xml:space="preserve"> </v>
      </c>
      <c r="F201" s="38"/>
    </row>
    <row r="202" spans="5:6" ht="13.5" customHeight="1">
      <c r="E202" s="37" t="str">
        <f t="shared" si="7"/>
        <v xml:space="preserve"> </v>
      </c>
      <c r="F202" s="38"/>
    </row>
    <row r="203" spans="5:6" ht="13.5" customHeight="1">
      <c r="E203" s="37" t="str">
        <f t="shared" si="7"/>
        <v xml:space="preserve"> </v>
      </c>
      <c r="F203" s="38"/>
    </row>
    <row r="204" spans="5:6" ht="13.5" customHeight="1">
      <c r="E204" s="37" t="str">
        <f t="shared" si="7"/>
        <v xml:space="preserve"> </v>
      </c>
      <c r="F204" s="38"/>
    </row>
    <row r="205" spans="5:6" ht="13.5" customHeight="1">
      <c r="E205" s="37" t="str">
        <f t="shared" si="7"/>
        <v xml:space="preserve"> </v>
      </c>
      <c r="F205" s="38"/>
    </row>
    <row r="206" spans="5:6" ht="13.5" customHeight="1">
      <c r="E206" s="37" t="str">
        <f t="shared" si="7"/>
        <v xml:space="preserve"> </v>
      </c>
      <c r="F206" s="38"/>
    </row>
    <row r="207" spans="5:6" ht="13.5" customHeight="1">
      <c r="E207" s="37" t="str">
        <f t="shared" si="7"/>
        <v xml:space="preserve"> </v>
      </c>
      <c r="F207" s="38"/>
    </row>
    <row r="208" spans="5:6" ht="13.5" customHeight="1">
      <c r="E208" s="37" t="str">
        <f t="shared" si="7"/>
        <v xml:space="preserve"> </v>
      </c>
      <c r="F208" s="38"/>
    </row>
    <row r="209" spans="5:6" ht="13.5" customHeight="1">
      <c r="E209" s="37" t="str">
        <f t="shared" si="7"/>
        <v xml:space="preserve"> </v>
      </c>
      <c r="F209" s="38"/>
    </row>
    <row r="210" spans="5:6" ht="13.5" customHeight="1">
      <c r="E210" s="37" t="str">
        <f t="shared" si="7"/>
        <v xml:space="preserve"> </v>
      </c>
      <c r="F210" s="38"/>
    </row>
    <row r="211" spans="5:6" ht="13.5" customHeight="1">
      <c r="E211" s="37" t="str">
        <f t="shared" si="7"/>
        <v xml:space="preserve"> </v>
      </c>
      <c r="F211" s="38"/>
    </row>
    <row r="212" spans="5:6" ht="13.5" customHeight="1">
      <c r="E212" s="37" t="str">
        <f t="shared" si="7"/>
        <v xml:space="preserve"> </v>
      </c>
      <c r="F212" s="38"/>
    </row>
    <row r="213" spans="5:6" ht="13.5" customHeight="1">
      <c r="E213" s="37" t="str">
        <f t="shared" si="7"/>
        <v xml:space="preserve"> </v>
      </c>
      <c r="F213" s="38"/>
    </row>
    <row r="214" spans="5:6" ht="13.5" customHeight="1">
      <c r="E214" s="37" t="str">
        <f t="shared" si="7"/>
        <v xml:space="preserve"> </v>
      </c>
      <c r="F214" s="38"/>
    </row>
    <row r="215" spans="5:6" ht="13.5" customHeight="1">
      <c r="E215" s="37" t="str">
        <f t="shared" si="7"/>
        <v xml:space="preserve"> </v>
      </c>
      <c r="F215" s="38"/>
    </row>
    <row r="216" spans="5:6" ht="13.5" customHeight="1">
      <c r="E216" s="37" t="str">
        <f t="shared" si="7"/>
        <v xml:space="preserve"> </v>
      </c>
      <c r="F216" s="38"/>
    </row>
    <row r="217" spans="5:6" ht="13.5" customHeight="1">
      <c r="E217" s="37" t="str">
        <f t="shared" si="7"/>
        <v xml:space="preserve"> </v>
      </c>
      <c r="F217" s="38"/>
    </row>
    <row r="218" spans="5:6" ht="13.5" customHeight="1">
      <c r="E218" s="37" t="str">
        <f t="shared" si="7"/>
        <v xml:space="preserve"> </v>
      </c>
      <c r="F218" s="38"/>
    </row>
    <row r="219" spans="5:6" ht="13.5" customHeight="1">
      <c r="E219" s="37" t="str">
        <f t="shared" si="7"/>
        <v xml:space="preserve"> </v>
      </c>
      <c r="F219" s="38"/>
    </row>
    <row r="220" spans="5:6" ht="13.5" customHeight="1">
      <c r="E220" s="37" t="str">
        <f t="shared" si="7"/>
        <v xml:space="preserve"> </v>
      </c>
      <c r="F220" s="38"/>
    </row>
    <row r="221" spans="5:6" ht="13.5" customHeight="1">
      <c r="E221" s="37" t="str">
        <f t="shared" si="7"/>
        <v xml:space="preserve"> </v>
      </c>
      <c r="F221" s="38"/>
    </row>
    <row r="222" spans="5:6" ht="13.5" customHeight="1">
      <c r="E222" s="37" t="str">
        <f t="shared" si="7"/>
        <v xml:space="preserve"> </v>
      </c>
      <c r="F222" s="38"/>
    </row>
    <row r="223" spans="5:6" ht="13.5" customHeight="1">
      <c r="E223" s="37" t="str">
        <f t="shared" si="7"/>
        <v xml:space="preserve"> </v>
      </c>
      <c r="F223" s="38"/>
    </row>
    <row r="224" spans="5:6" ht="13.5" customHeight="1">
      <c r="E224" s="37" t="str">
        <f t="shared" si="7"/>
        <v xml:space="preserve"> </v>
      </c>
      <c r="F224" s="38"/>
    </row>
    <row r="225" spans="5:6" ht="13.5" customHeight="1">
      <c r="E225" s="37" t="str">
        <f t="shared" si="7"/>
        <v xml:space="preserve"> </v>
      </c>
      <c r="F225" s="38"/>
    </row>
    <row r="226" spans="5:6" ht="13.5" customHeight="1">
      <c r="E226" s="37" t="str">
        <f t="shared" si="7"/>
        <v xml:space="preserve"> </v>
      </c>
      <c r="F226" s="38"/>
    </row>
    <row r="227" spans="5:6" ht="13.5" customHeight="1">
      <c r="E227" s="37" t="str">
        <f t="shared" si="7"/>
        <v xml:space="preserve"> </v>
      </c>
      <c r="F227" s="38"/>
    </row>
    <row r="228" spans="5:6" ht="13.5" customHeight="1">
      <c r="E228" s="37" t="str">
        <f t="shared" si="7"/>
        <v xml:space="preserve"> </v>
      </c>
      <c r="F228" s="38"/>
    </row>
    <row r="229" spans="5:6" ht="13.5" customHeight="1">
      <c r="E229" s="37" t="str">
        <f t="shared" si="7"/>
        <v xml:space="preserve"> </v>
      </c>
      <c r="F229" s="38"/>
    </row>
    <row r="230" spans="5:6" ht="13.5" customHeight="1">
      <c r="E230" s="37" t="str">
        <f t="shared" si="7"/>
        <v xml:space="preserve"> </v>
      </c>
      <c r="F230" s="38"/>
    </row>
    <row r="231" spans="5:6" ht="13.5" customHeight="1">
      <c r="E231" s="37" t="str">
        <f t="shared" si="7"/>
        <v xml:space="preserve"> </v>
      </c>
      <c r="F231" s="38"/>
    </row>
    <row r="232" spans="5:6" ht="13.5" customHeight="1">
      <c r="E232" s="37" t="str">
        <f t="shared" si="7"/>
        <v xml:space="preserve"> </v>
      </c>
      <c r="F232" s="38"/>
    </row>
    <row r="233" spans="5:6" ht="13.5" customHeight="1">
      <c r="E233" s="37" t="str">
        <f t="shared" si="7"/>
        <v xml:space="preserve"> </v>
      </c>
      <c r="F233" s="38"/>
    </row>
    <row r="234" spans="5:6" ht="13.5" customHeight="1">
      <c r="E234" s="37" t="str">
        <f t="shared" si="7"/>
        <v xml:space="preserve"> </v>
      </c>
      <c r="F234" s="38"/>
    </row>
    <row r="235" spans="5:6" ht="13.5" customHeight="1">
      <c r="E235" s="37" t="str">
        <f t="shared" si="7"/>
        <v xml:space="preserve"> </v>
      </c>
      <c r="F235" s="38"/>
    </row>
    <row r="236" spans="5:6" ht="13.5" customHeight="1">
      <c r="E236" s="37" t="str">
        <f t="shared" si="7"/>
        <v xml:space="preserve"> </v>
      </c>
      <c r="F236" s="38"/>
    </row>
    <row r="237" spans="5:6" ht="13.5" customHeight="1">
      <c r="E237" s="37" t="str">
        <f t="shared" si="7"/>
        <v xml:space="preserve"> </v>
      </c>
      <c r="F237" s="38"/>
    </row>
    <row r="238" spans="5:6" ht="13.5" customHeight="1">
      <c r="E238" s="37" t="str">
        <f t="shared" si="7"/>
        <v xml:space="preserve"> </v>
      </c>
      <c r="F238" s="38"/>
    </row>
    <row r="239" spans="5:6" ht="13.5" customHeight="1">
      <c r="E239" s="37" t="str">
        <f t="shared" si="7"/>
        <v xml:space="preserve"> </v>
      </c>
      <c r="F239" s="38"/>
    </row>
    <row r="240" spans="5:6" ht="13.5" customHeight="1">
      <c r="E240" s="37" t="str">
        <f t="shared" si="7"/>
        <v xml:space="preserve"> </v>
      </c>
      <c r="F240" s="38"/>
    </row>
    <row r="241" spans="5:6" ht="13.5" customHeight="1">
      <c r="E241" s="37" t="str">
        <f t="shared" si="7"/>
        <v xml:space="preserve"> </v>
      </c>
      <c r="F241" s="38"/>
    </row>
    <row r="242" spans="5:6" ht="13.5" customHeight="1">
      <c r="E242" s="37" t="str">
        <f t="shared" si="7"/>
        <v xml:space="preserve"> </v>
      </c>
      <c r="F242" s="38"/>
    </row>
    <row r="243" spans="5:6" ht="13.5" customHeight="1">
      <c r="E243" s="37" t="str">
        <f t="shared" si="7"/>
        <v xml:space="preserve"> </v>
      </c>
      <c r="F243" s="38"/>
    </row>
    <row r="244" spans="5:6" ht="13.5" customHeight="1">
      <c r="E244" s="37" t="str">
        <f t="shared" si="7"/>
        <v xml:space="preserve"> </v>
      </c>
      <c r="F244" s="38"/>
    </row>
    <row r="245" spans="5:6" ht="13.5" customHeight="1">
      <c r="E245" s="37" t="str">
        <f t="shared" si="7"/>
        <v xml:space="preserve"> </v>
      </c>
      <c r="F245" s="38"/>
    </row>
    <row r="246" spans="5:6" ht="13.5" customHeight="1">
      <c r="E246" s="37" t="str">
        <f t="shared" si="7"/>
        <v xml:space="preserve"> </v>
      </c>
      <c r="F246" s="38"/>
    </row>
    <row r="247" spans="5:6" ht="13.5" customHeight="1">
      <c r="E247" s="37" t="str">
        <f t="shared" si="7"/>
        <v xml:space="preserve"> </v>
      </c>
      <c r="F247" s="38"/>
    </row>
    <row r="248" spans="5:6" ht="13.5" customHeight="1">
      <c r="E248" s="37" t="str">
        <f t="shared" si="7"/>
        <v xml:space="preserve"> </v>
      </c>
      <c r="F248" s="38"/>
    </row>
    <row r="249" spans="5:6" ht="13.5" customHeight="1">
      <c r="E249" s="37" t="str">
        <f t="shared" si="7"/>
        <v xml:space="preserve"> </v>
      </c>
      <c r="F249" s="38"/>
    </row>
    <row r="250" spans="5:6" ht="13.5" customHeight="1">
      <c r="E250" s="37" t="str">
        <f t="shared" si="7"/>
        <v xml:space="preserve"> </v>
      </c>
      <c r="F250" s="38"/>
    </row>
    <row r="251" spans="5:6" ht="13.5" customHeight="1">
      <c r="E251" s="37" t="str">
        <f t="shared" si="7"/>
        <v xml:space="preserve"> </v>
      </c>
      <c r="F251" s="38"/>
    </row>
    <row r="252" spans="5:6" ht="13.5" customHeight="1">
      <c r="E252" s="37" t="str">
        <f t="shared" si="7"/>
        <v xml:space="preserve"> </v>
      </c>
      <c r="F252" s="38"/>
    </row>
    <row r="253" spans="5:6" ht="13.5" customHeight="1">
      <c r="E253" s="37" t="str">
        <f t="shared" si="7"/>
        <v xml:space="preserve"> </v>
      </c>
      <c r="F253" s="38"/>
    </row>
    <row r="254" spans="5:6" ht="13.5" customHeight="1">
      <c r="E254" s="37" t="str">
        <f t="shared" si="7"/>
        <v xml:space="preserve"> </v>
      </c>
      <c r="F254" s="38"/>
    </row>
    <row r="255" spans="5:6" ht="13.5" customHeight="1">
      <c r="E255" s="37" t="str">
        <f t="shared" si="7"/>
        <v xml:space="preserve"> </v>
      </c>
      <c r="F255" s="38"/>
    </row>
    <row r="256" spans="5:6" ht="13.5" customHeight="1">
      <c r="E256" s="37" t="str">
        <f t="shared" si="7"/>
        <v xml:space="preserve"> </v>
      </c>
      <c r="F256" s="38"/>
    </row>
    <row r="257" spans="5:6" ht="13.5" customHeight="1">
      <c r="E257" s="37" t="str">
        <f t="shared" si="7"/>
        <v xml:space="preserve"> </v>
      </c>
      <c r="F257" s="38"/>
    </row>
    <row r="258" spans="5:6" ht="13.5" customHeight="1">
      <c r="E258" s="37" t="str">
        <f t="shared" ref="E258:E321" si="8">C258&amp;" "&amp;D258</f>
        <v xml:space="preserve"> </v>
      </c>
      <c r="F258" s="38"/>
    </row>
    <row r="259" spans="5:6" ht="13.5" customHeight="1">
      <c r="E259" s="37" t="str">
        <f t="shared" si="8"/>
        <v xml:space="preserve"> </v>
      </c>
      <c r="F259" s="38"/>
    </row>
    <row r="260" spans="5:6" ht="13.5" customHeight="1">
      <c r="E260" s="37" t="str">
        <f t="shared" si="8"/>
        <v xml:space="preserve"> </v>
      </c>
      <c r="F260" s="38"/>
    </row>
    <row r="261" spans="5:6" ht="13.5" customHeight="1">
      <c r="E261" s="37" t="str">
        <f t="shared" si="8"/>
        <v xml:space="preserve"> </v>
      </c>
      <c r="F261" s="38"/>
    </row>
    <row r="262" spans="5:6" ht="13.5" customHeight="1">
      <c r="E262" s="37" t="str">
        <f t="shared" si="8"/>
        <v xml:space="preserve"> </v>
      </c>
      <c r="F262" s="38"/>
    </row>
    <row r="263" spans="5:6" ht="13.5" customHeight="1">
      <c r="E263" s="37" t="str">
        <f t="shared" si="8"/>
        <v xml:space="preserve"> </v>
      </c>
      <c r="F263" s="38"/>
    </row>
    <row r="264" spans="5:6" ht="13.5" customHeight="1">
      <c r="E264" s="37" t="str">
        <f t="shared" si="8"/>
        <v xml:space="preserve"> </v>
      </c>
      <c r="F264" s="38"/>
    </row>
    <row r="265" spans="5:6" ht="13.5" customHeight="1">
      <c r="E265" s="37" t="str">
        <f t="shared" si="8"/>
        <v xml:space="preserve"> </v>
      </c>
      <c r="F265" s="38"/>
    </row>
    <row r="266" spans="5:6" ht="13.5" customHeight="1">
      <c r="E266" s="37" t="str">
        <f t="shared" si="8"/>
        <v xml:space="preserve"> </v>
      </c>
      <c r="F266" s="38"/>
    </row>
    <row r="267" spans="5:6" ht="13.5" customHeight="1">
      <c r="E267" s="37" t="str">
        <f t="shared" si="8"/>
        <v xml:space="preserve"> </v>
      </c>
      <c r="F267" s="38"/>
    </row>
    <row r="268" spans="5:6" ht="13.5" customHeight="1">
      <c r="E268" s="37" t="str">
        <f t="shared" si="8"/>
        <v xml:space="preserve"> </v>
      </c>
      <c r="F268" s="38"/>
    </row>
    <row r="269" spans="5:6" ht="13.5" customHeight="1">
      <c r="E269" s="37" t="str">
        <f t="shared" si="8"/>
        <v xml:space="preserve"> </v>
      </c>
      <c r="F269" s="38"/>
    </row>
    <row r="270" spans="5:6" ht="13.5" customHeight="1">
      <c r="E270" s="37" t="str">
        <f t="shared" si="8"/>
        <v xml:space="preserve"> </v>
      </c>
      <c r="F270" s="38"/>
    </row>
    <row r="271" spans="5:6" ht="13.5" customHeight="1">
      <c r="E271" s="37" t="str">
        <f t="shared" si="8"/>
        <v xml:space="preserve"> </v>
      </c>
      <c r="F271" s="38"/>
    </row>
    <row r="272" spans="5:6" ht="13.5" customHeight="1">
      <c r="E272" s="37" t="str">
        <f t="shared" si="8"/>
        <v xml:space="preserve"> </v>
      </c>
      <c r="F272" s="38"/>
    </row>
    <row r="273" spans="5:6" ht="13.5" customHeight="1">
      <c r="E273" s="37" t="str">
        <f t="shared" si="8"/>
        <v xml:space="preserve"> </v>
      </c>
      <c r="F273" s="38"/>
    </row>
    <row r="274" spans="5:6" ht="13.5" customHeight="1">
      <c r="E274" s="37" t="str">
        <f t="shared" si="8"/>
        <v xml:space="preserve"> </v>
      </c>
      <c r="F274" s="38"/>
    </row>
    <row r="275" spans="5:6" ht="13.5" customHeight="1">
      <c r="E275" s="37" t="str">
        <f t="shared" si="8"/>
        <v xml:space="preserve"> </v>
      </c>
      <c r="F275" s="38"/>
    </row>
    <row r="276" spans="5:6" ht="13.5" customHeight="1">
      <c r="E276" s="37" t="str">
        <f t="shared" si="8"/>
        <v xml:space="preserve"> </v>
      </c>
      <c r="F276" s="38"/>
    </row>
    <row r="277" spans="5:6" ht="13.5" customHeight="1">
      <c r="E277" s="37" t="str">
        <f t="shared" si="8"/>
        <v xml:space="preserve"> </v>
      </c>
      <c r="F277" s="38"/>
    </row>
    <row r="278" spans="5:6" ht="13.5" customHeight="1">
      <c r="E278" s="37" t="str">
        <f t="shared" si="8"/>
        <v xml:space="preserve"> </v>
      </c>
      <c r="F278" s="38"/>
    </row>
    <row r="279" spans="5:6" ht="13.5" customHeight="1">
      <c r="E279" s="37" t="str">
        <f t="shared" si="8"/>
        <v xml:space="preserve"> </v>
      </c>
      <c r="F279" s="38"/>
    </row>
    <row r="280" spans="5:6" ht="13.5" customHeight="1">
      <c r="E280" s="37" t="str">
        <f t="shared" si="8"/>
        <v xml:space="preserve"> </v>
      </c>
      <c r="F280" s="38"/>
    </row>
    <row r="281" spans="5:6" ht="13.5" customHeight="1">
      <c r="E281" s="37" t="str">
        <f t="shared" si="8"/>
        <v xml:space="preserve"> </v>
      </c>
      <c r="F281" s="38"/>
    </row>
    <row r="282" spans="5:6" ht="13.5" customHeight="1">
      <c r="E282" s="37" t="str">
        <f t="shared" si="8"/>
        <v xml:space="preserve"> </v>
      </c>
      <c r="F282" s="38"/>
    </row>
    <row r="283" spans="5:6" ht="13.5" customHeight="1">
      <c r="E283" s="37" t="str">
        <f t="shared" si="8"/>
        <v xml:space="preserve"> </v>
      </c>
      <c r="F283" s="38"/>
    </row>
    <row r="284" spans="5:6" ht="13.5" customHeight="1">
      <c r="E284" s="37" t="str">
        <f t="shared" si="8"/>
        <v xml:space="preserve"> </v>
      </c>
      <c r="F284" s="38"/>
    </row>
    <row r="285" spans="5:6" ht="13.5" customHeight="1">
      <c r="E285" s="37" t="str">
        <f t="shared" si="8"/>
        <v xml:space="preserve"> </v>
      </c>
      <c r="F285" s="38"/>
    </row>
    <row r="286" spans="5:6" ht="13.5" customHeight="1">
      <c r="E286" s="37" t="str">
        <f t="shared" si="8"/>
        <v xml:space="preserve"> </v>
      </c>
      <c r="F286" s="38"/>
    </row>
    <row r="287" spans="5:6" ht="13.5" customHeight="1">
      <c r="E287" s="37" t="str">
        <f t="shared" si="8"/>
        <v xml:space="preserve"> </v>
      </c>
      <c r="F287" s="38"/>
    </row>
    <row r="288" spans="5:6" ht="13.5" customHeight="1">
      <c r="E288" s="37" t="str">
        <f t="shared" si="8"/>
        <v xml:space="preserve"> </v>
      </c>
      <c r="F288" s="38"/>
    </row>
    <row r="289" spans="5:6" ht="13.5" customHeight="1">
      <c r="E289" s="37" t="str">
        <f t="shared" si="8"/>
        <v xml:space="preserve"> </v>
      </c>
      <c r="F289" s="38"/>
    </row>
    <row r="290" spans="5:6" ht="13.5" customHeight="1">
      <c r="E290" s="37" t="str">
        <f t="shared" si="8"/>
        <v xml:space="preserve"> </v>
      </c>
      <c r="F290" s="38"/>
    </row>
    <row r="291" spans="5:6" ht="13.5" customHeight="1">
      <c r="E291" s="37" t="str">
        <f t="shared" si="8"/>
        <v xml:space="preserve"> </v>
      </c>
      <c r="F291" s="38"/>
    </row>
    <row r="292" spans="5:6" ht="13.5" customHeight="1">
      <c r="E292" s="37" t="str">
        <f t="shared" si="8"/>
        <v xml:space="preserve"> </v>
      </c>
      <c r="F292" s="38"/>
    </row>
    <row r="293" spans="5:6" ht="13.5" customHeight="1">
      <c r="E293" s="37" t="str">
        <f t="shared" si="8"/>
        <v xml:space="preserve"> </v>
      </c>
      <c r="F293" s="38"/>
    </row>
    <row r="294" spans="5:6" ht="13.5" customHeight="1">
      <c r="E294" s="37" t="str">
        <f t="shared" si="8"/>
        <v xml:space="preserve"> </v>
      </c>
      <c r="F294" s="38"/>
    </row>
    <row r="295" spans="5:6" ht="13.5" customHeight="1">
      <c r="E295" s="37" t="str">
        <f t="shared" si="8"/>
        <v xml:space="preserve"> </v>
      </c>
      <c r="F295" s="38"/>
    </row>
    <row r="296" spans="5:6" ht="13.5" customHeight="1">
      <c r="E296" s="37" t="str">
        <f t="shared" si="8"/>
        <v xml:space="preserve"> </v>
      </c>
      <c r="F296" s="38"/>
    </row>
    <row r="297" spans="5:6" ht="13.5" customHeight="1">
      <c r="E297" s="37" t="str">
        <f t="shared" si="8"/>
        <v xml:space="preserve"> </v>
      </c>
      <c r="F297" s="38"/>
    </row>
    <row r="298" spans="5:6" ht="13.5" customHeight="1">
      <c r="E298" s="37" t="str">
        <f t="shared" si="8"/>
        <v xml:space="preserve"> </v>
      </c>
      <c r="F298" s="38"/>
    </row>
    <row r="299" spans="5:6" ht="13.5" customHeight="1">
      <c r="E299" s="37" t="str">
        <f t="shared" si="8"/>
        <v xml:space="preserve"> </v>
      </c>
      <c r="F299" s="38"/>
    </row>
    <row r="300" spans="5:6" ht="13.5" customHeight="1">
      <c r="E300" s="37" t="str">
        <f t="shared" si="8"/>
        <v xml:space="preserve"> </v>
      </c>
      <c r="F300" s="38"/>
    </row>
    <row r="301" spans="5:6" ht="13.5" customHeight="1">
      <c r="E301" s="37" t="str">
        <f t="shared" si="8"/>
        <v xml:space="preserve"> </v>
      </c>
      <c r="F301" s="38"/>
    </row>
    <row r="302" spans="5:6" ht="13.5" customHeight="1">
      <c r="E302" s="37" t="str">
        <f t="shared" si="8"/>
        <v xml:space="preserve"> </v>
      </c>
      <c r="F302" s="38"/>
    </row>
    <row r="303" spans="5:6" ht="13.5" customHeight="1">
      <c r="E303" s="37" t="str">
        <f t="shared" si="8"/>
        <v xml:space="preserve"> </v>
      </c>
      <c r="F303" s="38"/>
    </row>
    <row r="304" spans="5:6" ht="13.5" customHeight="1">
      <c r="E304" s="37" t="str">
        <f t="shared" si="8"/>
        <v xml:space="preserve"> </v>
      </c>
      <c r="F304" s="38"/>
    </row>
    <row r="305" spans="5:6" ht="13.5" customHeight="1">
      <c r="E305" s="37" t="str">
        <f t="shared" si="8"/>
        <v xml:space="preserve"> </v>
      </c>
      <c r="F305" s="38"/>
    </row>
    <row r="306" spans="5:6" ht="13.5" customHeight="1">
      <c r="E306" s="37" t="str">
        <f t="shared" si="8"/>
        <v xml:space="preserve"> </v>
      </c>
      <c r="F306" s="38"/>
    </row>
    <row r="307" spans="5:6" ht="13.5" customHeight="1">
      <c r="E307" s="37" t="str">
        <f t="shared" si="8"/>
        <v xml:space="preserve"> </v>
      </c>
      <c r="F307" s="38"/>
    </row>
    <row r="308" spans="5:6" ht="13.5" customHeight="1">
      <c r="E308" s="37" t="str">
        <f t="shared" si="8"/>
        <v xml:space="preserve"> </v>
      </c>
      <c r="F308" s="38"/>
    </row>
    <row r="309" spans="5:6" ht="13.5" customHeight="1">
      <c r="E309" s="37" t="str">
        <f t="shared" si="8"/>
        <v xml:space="preserve"> </v>
      </c>
      <c r="F309" s="38"/>
    </row>
    <row r="310" spans="5:6" ht="13.5" customHeight="1">
      <c r="E310" s="37" t="str">
        <f t="shared" si="8"/>
        <v xml:space="preserve"> </v>
      </c>
      <c r="F310" s="38"/>
    </row>
    <row r="311" spans="5:6" ht="13.5" customHeight="1">
      <c r="E311" s="37" t="str">
        <f t="shared" si="8"/>
        <v xml:space="preserve"> </v>
      </c>
      <c r="F311" s="38"/>
    </row>
    <row r="312" spans="5:6" ht="13.5" customHeight="1">
      <c r="E312" s="37" t="str">
        <f t="shared" si="8"/>
        <v xml:space="preserve"> </v>
      </c>
      <c r="F312" s="38"/>
    </row>
    <row r="313" spans="5:6" ht="13.5" customHeight="1">
      <c r="E313" s="37" t="str">
        <f t="shared" si="8"/>
        <v xml:space="preserve"> </v>
      </c>
      <c r="F313" s="38"/>
    </row>
    <row r="314" spans="5:6" ht="13.5" customHeight="1">
      <c r="E314" s="37" t="str">
        <f t="shared" si="8"/>
        <v xml:space="preserve"> </v>
      </c>
      <c r="F314" s="38"/>
    </row>
    <row r="315" spans="5:6" ht="13.5" customHeight="1">
      <c r="E315" s="37" t="str">
        <f t="shared" si="8"/>
        <v xml:space="preserve"> </v>
      </c>
      <c r="F315" s="38"/>
    </row>
    <row r="316" spans="5:6" ht="13.5" customHeight="1">
      <c r="E316" s="37" t="str">
        <f t="shared" si="8"/>
        <v xml:space="preserve"> </v>
      </c>
      <c r="F316" s="38"/>
    </row>
    <row r="317" spans="5:6" ht="13.5" customHeight="1">
      <c r="E317" s="37" t="str">
        <f t="shared" si="8"/>
        <v xml:space="preserve"> </v>
      </c>
      <c r="F317" s="38"/>
    </row>
    <row r="318" spans="5:6" ht="13.5" customHeight="1">
      <c r="E318" s="37" t="str">
        <f t="shared" si="8"/>
        <v xml:space="preserve"> </v>
      </c>
      <c r="F318" s="38"/>
    </row>
    <row r="319" spans="5:6" ht="13.5" customHeight="1">
      <c r="E319" s="37" t="str">
        <f t="shared" si="8"/>
        <v xml:space="preserve"> </v>
      </c>
      <c r="F319" s="38"/>
    </row>
    <row r="320" spans="5:6" ht="13.5" customHeight="1">
      <c r="E320" s="37" t="str">
        <f t="shared" si="8"/>
        <v xml:space="preserve"> </v>
      </c>
      <c r="F320" s="38"/>
    </row>
    <row r="321" spans="5:6" ht="13.5" customHeight="1">
      <c r="E321" s="37" t="str">
        <f t="shared" si="8"/>
        <v xml:space="preserve"> </v>
      </c>
      <c r="F321" s="38"/>
    </row>
    <row r="322" spans="5:6" ht="13.5" customHeight="1">
      <c r="E322" s="37" t="str">
        <f t="shared" ref="E322:E385" si="9">C322&amp;" "&amp;D322</f>
        <v xml:space="preserve"> </v>
      </c>
      <c r="F322" s="38"/>
    </row>
    <row r="323" spans="5:6" ht="13.5" customHeight="1">
      <c r="E323" s="37" t="str">
        <f t="shared" si="9"/>
        <v xml:space="preserve"> </v>
      </c>
      <c r="F323" s="38"/>
    </row>
    <row r="324" spans="5:6" ht="13.5" customHeight="1">
      <c r="E324" s="37" t="str">
        <f t="shared" si="9"/>
        <v xml:space="preserve"> </v>
      </c>
      <c r="F324" s="38"/>
    </row>
    <row r="325" spans="5:6" ht="13.5" customHeight="1">
      <c r="E325" s="37" t="str">
        <f t="shared" si="9"/>
        <v xml:space="preserve"> </v>
      </c>
      <c r="F325" s="38"/>
    </row>
    <row r="326" spans="5:6" ht="13.5" customHeight="1">
      <c r="E326" s="37" t="str">
        <f t="shared" si="9"/>
        <v xml:space="preserve"> </v>
      </c>
      <c r="F326" s="38"/>
    </row>
    <row r="327" spans="5:6" ht="13.5" customHeight="1">
      <c r="E327" s="37" t="str">
        <f t="shared" si="9"/>
        <v xml:space="preserve"> </v>
      </c>
      <c r="F327" s="38"/>
    </row>
    <row r="328" spans="5:6" ht="13.5" customHeight="1">
      <c r="E328" s="37" t="str">
        <f t="shared" si="9"/>
        <v xml:space="preserve"> </v>
      </c>
      <c r="F328" s="38"/>
    </row>
    <row r="329" spans="5:6" ht="13.5" customHeight="1">
      <c r="E329" s="37" t="str">
        <f t="shared" si="9"/>
        <v xml:space="preserve"> </v>
      </c>
      <c r="F329" s="38"/>
    </row>
    <row r="330" spans="5:6" ht="13.5" customHeight="1">
      <c r="E330" s="37" t="str">
        <f t="shared" si="9"/>
        <v xml:space="preserve"> </v>
      </c>
      <c r="F330" s="38"/>
    </row>
    <row r="331" spans="5:6" ht="13.5" customHeight="1">
      <c r="E331" s="37" t="str">
        <f t="shared" si="9"/>
        <v xml:space="preserve"> </v>
      </c>
      <c r="F331" s="38"/>
    </row>
    <row r="332" spans="5:6" ht="13.5" customHeight="1">
      <c r="E332" s="37" t="str">
        <f t="shared" si="9"/>
        <v xml:space="preserve"> </v>
      </c>
      <c r="F332" s="38"/>
    </row>
    <row r="333" spans="5:6" ht="13.5" customHeight="1">
      <c r="E333" s="37" t="str">
        <f t="shared" si="9"/>
        <v xml:space="preserve"> </v>
      </c>
      <c r="F333" s="38"/>
    </row>
    <row r="334" spans="5:6" ht="13.5" customHeight="1">
      <c r="E334" s="37" t="str">
        <f t="shared" si="9"/>
        <v xml:space="preserve"> </v>
      </c>
      <c r="F334" s="38"/>
    </row>
    <row r="335" spans="5:6" ht="13.5" customHeight="1">
      <c r="E335" s="37" t="str">
        <f t="shared" si="9"/>
        <v xml:space="preserve"> </v>
      </c>
      <c r="F335" s="38"/>
    </row>
    <row r="336" spans="5:6" ht="13.5" customHeight="1">
      <c r="E336" s="37" t="str">
        <f t="shared" si="9"/>
        <v xml:space="preserve"> </v>
      </c>
      <c r="F336" s="38"/>
    </row>
    <row r="337" spans="5:6" ht="13.5" customHeight="1">
      <c r="E337" s="37" t="str">
        <f t="shared" si="9"/>
        <v xml:space="preserve"> </v>
      </c>
      <c r="F337" s="38"/>
    </row>
    <row r="338" spans="5:6" ht="13.5" customHeight="1">
      <c r="E338" s="37" t="str">
        <f t="shared" si="9"/>
        <v xml:space="preserve"> </v>
      </c>
      <c r="F338" s="38"/>
    </row>
    <row r="339" spans="5:6" ht="13.5" customHeight="1">
      <c r="E339" s="37" t="str">
        <f t="shared" si="9"/>
        <v xml:space="preserve"> </v>
      </c>
      <c r="F339" s="38"/>
    </row>
    <row r="340" spans="5:6" ht="13.5" customHeight="1">
      <c r="E340" s="37" t="str">
        <f t="shared" si="9"/>
        <v xml:space="preserve"> </v>
      </c>
      <c r="F340" s="38"/>
    </row>
    <row r="341" spans="5:6" ht="13.5" customHeight="1">
      <c r="E341" s="37" t="str">
        <f t="shared" si="9"/>
        <v xml:space="preserve"> </v>
      </c>
      <c r="F341" s="38"/>
    </row>
    <row r="342" spans="5:6" ht="13.5" customHeight="1">
      <c r="E342" s="37" t="str">
        <f t="shared" si="9"/>
        <v xml:space="preserve"> </v>
      </c>
      <c r="F342" s="38"/>
    </row>
    <row r="343" spans="5:6" ht="13.5" customHeight="1">
      <c r="E343" s="37" t="str">
        <f t="shared" si="9"/>
        <v xml:space="preserve"> </v>
      </c>
      <c r="F343" s="38"/>
    </row>
    <row r="344" spans="5:6" ht="13.5" customHeight="1">
      <c r="E344" s="37" t="str">
        <f t="shared" si="9"/>
        <v xml:space="preserve"> </v>
      </c>
      <c r="F344" s="38"/>
    </row>
    <row r="345" spans="5:6" ht="13.5" customHeight="1">
      <c r="E345" s="37" t="str">
        <f t="shared" si="9"/>
        <v xml:space="preserve"> </v>
      </c>
      <c r="F345" s="38"/>
    </row>
    <row r="346" spans="5:6" ht="13.5" customHeight="1">
      <c r="E346" s="37" t="str">
        <f t="shared" si="9"/>
        <v xml:space="preserve"> </v>
      </c>
      <c r="F346" s="38"/>
    </row>
    <row r="347" spans="5:6" ht="13.5" customHeight="1">
      <c r="E347" s="37" t="str">
        <f t="shared" si="9"/>
        <v xml:space="preserve"> </v>
      </c>
      <c r="F347" s="38"/>
    </row>
    <row r="348" spans="5:6" ht="13.5" customHeight="1">
      <c r="E348" s="37" t="str">
        <f t="shared" si="9"/>
        <v xml:space="preserve"> </v>
      </c>
      <c r="F348" s="38"/>
    </row>
    <row r="349" spans="5:6" ht="13.5" customHeight="1">
      <c r="E349" s="37" t="str">
        <f t="shared" si="9"/>
        <v xml:space="preserve"> </v>
      </c>
      <c r="F349" s="38"/>
    </row>
    <row r="350" spans="5:6" ht="13.5" customHeight="1">
      <c r="E350" s="37" t="str">
        <f t="shared" si="9"/>
        <v xml:space="preserve"> </v>
      </c>
      <c r="F350" s="38"/>
    </row>
    <row r="351" spans="5:6" ht="13.5" customHeight="1">
      <c r="E351" s="37" t="str">
        <f t="shared" si="9"/>
        <v xml:space="preserve"> </v>
      </c>
      <c r="F351" s="38"/>
    </row>
    <row r="352" spans="5:6" ht="13.5" customHeight="1">
      <c r="E352" s="37" t="str">
        <f t="shared" si="9"/>
        <v xml:space="preserve"> </v>
      </c>
      <c r="F352" s="38"/>
    </row>
    <row r="353" spans="5:6" ht="13.5" customHeight="1">
      <c r="E353" s="37" t="str">
        <f t="shared" si="9"/>
        <v xml:space="preserve"> </v>
      </c>
      <c r="F353" s="38"/>
    </row>
    <row r="354" spans="5:6" ht="13.5" customHeight="1">
      <c r="E354" s="37" t="str">
        <f t="shared" si="9"/>
        <v xml:space="preserve"> </v>
      </c>
      <c r="F354" s="38"/>
    </row>
    <row r="355" spans="5:6" ht="13.5" customHeight="1">
      <c r="E355" s="37" t="str">
        <f t="shared" si="9"/>
        <v xml:space="preserve"> </v>
      </c>
      <c r="F355" s="38"/>
    </row>
    <row r="356" spans="5:6" ht="13.5" customHeight="1">
      <c r="E356" s="37" t="str">
        <f t="shared" si="9"/>
        <v xml:space="preserve"> </v>
      </c>
      <c r="F356" s="38"/>
    </row>
    <row r="357" spans="5:6" ht="13.5" customHeight="1">
      <c r="E357" s="37" t="str">
        <f t="shared" si="9"/>
        <v xml:space="preserve"> </v>
      </c>
      <c r="F357" s="38"/>
    </row>
    <row r="358" spans="5:6" ht="13.5" customHeight="1">
      <c r="E358" s="37" t="str">
        <f t="shared" si="9"/>
        <v xml:space="preserve"> </v>
      </c>
      <c r="F358" s="38"/>
    </row>
    <row r="359" spans="5:6" ht="13.5" customHeight="1">
      <c r="E359" s="37" t="str">
        <f t="shared" si="9"/>
        <v xml:space="preserve"> </v>
      </c>
      <c r="F359" s="38"/>
    </row>
    <row r="360" spans="5:6" ht="13.5" customHeight="1">
      <c r="E360" s="37" t="str">
        <f t="shared" si="9"/>
        <v xml:space="preserve"> </v>
      </c>
      <c r="F360" s="38"/>
    </row>
    <row r="361" spans="5:6" ht="13.5" customHeight="1">
      <c r="E361" s="37" t="str">
        <f t="shared" si="9"/>
        <v xml:space="preserve"> </v>
      </c>
      <c r="F361" s="38"/>
    </row>
    <row r="362" spans="5:6" ht="13.5" customHeight="1">
      <c r="E362" s="37" t="str">
        <f t="shared" si="9"/>
        <v xml:space="preserve"> </v>
      </c>
      <c r="F362" s="38"/>
    </row>
    <row r="363" spans="5:6" ht="13.5" customHeight="1">
      <c r="E363" s="37" t="str">
        <f t="shared" si="9"/>
        <v xml:space="preserve"> </v>
      </c>
      <c r="F363" s="38"/>
    </row>
    <row r="364" spans="5:6" ht="13.5" customHeight="1">
      <c r="E364" s="37" t="str">
        <f t="shared" si="9"/>
        <v xml:space="preserve"> </v>
      </c>
      <c r="F364" s="38"/>
    </row>
    <row r="365" spans="5:6" ht="13.5" customHeight="1">
      <c r="E365" s="37" t="str">
        <f t="shared" si="9"/>
        <v xml:space="preserve"> </v>
      </c>
      <c r="F365" s="38"/>
    </row>
    <row r="366" spans="5:6" ht="13.5" customHeight="1">
      <c r="E366" s="37" t="str">
        <f t="shared" si="9"/>
        <v xml:space="preserve"> </v>
      </c>
      <c r="F366" s="38"/>
    </row>
    <row r="367" spans="5:6" ht="13.5" customHeight="1">
      <c r="E367" s="37" t="str">
        <f t="shared" si="9"/>
        <v xml:space="preserve"> </v>
      </c>
      <c r="F367" s="38"/>
    </row>
    <row r="368" spans="5:6" ht="13.5" customHeight="1">
      <c r="E368" s="37" t="str">
        <f t="shared" si="9"/>
        <v xml:space="preserve"> </v>
      </c>
      <c r="F368" s="38"/>
    </row>
    <row r="369" spans="5:6" ht="13.5" customHeight="1">
      <c r="E369" s="37" t="str">
        <f t="shared" si="9"/>
        <v xml:space="preserve"> </v>
      </c>
      <c r="F369" s="38"/>
    </row>
    <row r="370" spans="5:6" ht="13.5" customHeight="1">
      <c r="E370" s="37" t="str">
        <f t="shared" si="9"/>
        <v xml:space="preserve"> </v>
      </c>
      <c r="F370" s="38"/>
    </row>
    <row r="371" spans="5:6" ht="13.5" customHeight="1">
      <c r="E371" s="37" t="str">
        <f t="shared" si="9"/>
        <v xml:space="preserve"> </v>
      </c>
      <c r="F371" s="38"/>
    </row>
    <row r="372" spans="5:6" ht="13.5" customHeight="1">
      <c r="E372" s="37" t="str">
        <f t="shared" si="9"/>
        <v xml:space="preserve"> </v>
      </c>
      <c r="F372" s="38"/>
    </row>
    <row r="373" spans="5:6" ht="13.5" customHeight="1">
      <c r="E373" s="37" t="str">
        <f t="shared" si="9"/>
        <v xml:space="preserve"> </v>
      </c>
      <c r="F373" s="38"/>
    </row>
    <row r="374" spans="5:6" ht="13.5" customHeight="1">
      <c r="E374" s="37" t="str">
        <f t="shared" si="9"/>
        <v xml:space="preserve"> </v>
      </c>
      <c r="F374" s="38"/>
    </row>
    <row r="375" spans="5:6" ht="13.5" customHeight="1">
      <c r="E375" s="37" t="str">
        <f t="shared" si="9"/>
        <v xml:space="preserve"> </v>
      </c>
      <c r="F375" s="38"/>
    </row>
    <row r="376" spans="5:6" ht="13.5" customHeight="1">
      <c r="E376" s="37" t="str">
        <f t="shared" si="9"/>
        <v xml:space="preserve"> </v>
      </c>
      <c r="F376" s="38"/>
    </row>
    <row r="377" spans="5:6" ht="13.5" customHeight="1">
      <c r="E377" s="37" t="str">
        <f t="shared" si="9"/>
        <v xml:space="preserve"> </v>
      </c>
      <c r="F377" s="38"/>
    </row>
    <row r="378" spans="5:6" ht="13.5" customHeight="1">
      <c r="E378" s="37" t="str">
        <f t="shared" si="9"/>
        <v xml:space="preserve"> </v>
      </c>
      <c r="F378" s="38"/>
    </row>
    <row r="379" spans="5:6" ht="13.5" customHeight="1">
      <c r="E379" s="37" t="str">
        <f t="shared" si="9"/>
        <v xml:space="preserve"> </v>
      </c>
      <c r="F379" s="38"/>
    </row>
    <row r="380" spans="5:6" ht="13.5" customHeight="1">
      <c r="E380" s="37" t="str">
        <f t="shared" si="9"/>
        <v xml:space="preserve"> </v>
      </c>
      <c r="F380" s="38"/>
    </row>
    <row r="381" spans="5:6" ht="13.5" customHeight="1">
      <c r="E381" s="37" t="str">
        <f t="shared" si="9"/>
        <v xml:space="preserve"> </v>
      </c>
      <c r="F381" s="38"/>
    </row>
    <row r="382" spans="5:6" ht="13.5" customHeight="1">
      <c r="E382" s="37" t="str">
        <f t="shared" si="9"/>
        <v xml:space="preserve"> </v>
      </c>
      <c r="F382" s="38"/>
    </row>
    <row r="383" spans="5:6" ht="13.5" customHeight="1">
      <c r="E383" s="37" t="str">
        <f t="shared" si="9"/>
        <v xml:space="preserve"> </v>
      </c>
      <c r="F383" s="38"/>
    </row>
    <row r="384" spans="5:6" ht="13.5" customHeight="1">
      <c r="E384" s="37" t="str">
        <f t="shared" si="9"/>
        <v xml:space="preserve"> </v>
      </c>
      <c r="F384" s="38"/>
    </row>
    <row r="385" spans="5:6" ht="13.5" customHeight="1">
      <c r="E385" s="37" t="str">
        <f t="shared" si="9"/>
        <v xml:space="preserve"> </v>
      </c>
      <c r="F385" s="38"/>
    </row>
    <row r="386" spans="5:6" ht="13.5" customHeight="1">
      <c r="E386" s="37" t="str">
        <f t="shared" ref="E386:E449" si="10">C386&amp;" "&amp;D386</f>
        <v xml:space="preserve"> </v>
      </c>
      <c r="F386" s="38"/>
    </row>
    <row r="387" spans="5:6" ht="13.5" customHeight="1">
      <c r="E387" s="37" t="str">
        <f t="shared" si="10"/>
        <v xml:space="preserve"> </v>
      </c>
      <c r="F387" s="38"/>
    </row>
    <row r="388" spans="5:6" ht="13.5" customHeight="1">
      <c r="E388" s="37" t="str">
        <f t="shared" si="10"/>
        <v xml:space="preserve"> </v>
      </c>
      <c r="F388" s="38"/>
    </row>
    <row r="389" spans="5:6" ht="13.5" customHeight="1">
      <c r="E389" s="37" t="str">
        <f t="shared" si="10"/>
        <v xml:space="preserve"> </v>
      </c>
      <c r="F389" s="38"/>
    </row>
    <row r="390" spans="5:6" ht="13.5" customHeight="1">
      <c r="E390" s="37" t="str">
        <f t="shared" si="10"/>
        <v xml:space="preserve"> </v>
      </c>
      <c r="F390" s="38"/>
    </row>
    <row r="391" spans="5:6" ht="13.5" customHeight="1">
      <c r="E391" s="37" t="str">
        <f t="shared" si="10"/>
        <v xml:space="preserve"> </v>
      </c>
      <c r="F391" s="38"/>
    </row>
    <row r="392" spans="5:6" ht="13.5" customHeight="1">
      <c r="E392" s="37" t="str">
        <f t="shared" si="10"/>
        <v xml:space="preserve"> </v>
      </c>
      <c r="F392" s="38"/>
    </row>
    <row r="393" spans="5:6" ht="13.5" customHeight="1">
      <c r="E393" s="37" t="str">
        <f t="shared" si="10"/>
        <v xml:space="preserve"> </v>
      </c>
      <c r="F393" s="38"/>
    </row>
    <row r="394" spans="5:6" ht="13.5" customHeight="1">
      <c r="E394" s="37" t="str">
        <f t="shared" si="10"/>
        <v xml:space="preserve"> </v>
      </c>
      <c r="F394" s="38"/>
    </row>
    <row r="395" spans="5:6" ht="13.5" customHeight="1">
      <c r="E395" s="37" t="str">
        <f t="shared" si="10"/>
        <v xml:space="preserve"> </v>
      </c>
      <c r="F395" s="38"/>
    </row>
    <row r="396" spans="5:6" ht="13.5" customHeight="1">
      <c r="E396" s="37" t="str">
        <f t="shared" si="10"/>
        <v xml:space="preserve"> </v>
      </c>
      <c r="F396" s="38"/>
    </row>
    <row r="397" spans="5:6" ht="13.5" customHeight="1">
      <c r="E397" s="37" t="str">
        <f t="shared" si="10"/>
        <v xml:space="preserve"> </v>
      </c>
      <c r="F397" s="38"/>
    </row>
    <row r="398" spans="5:6" ht="13.5" customHeight="1">
      <c r="E398" s="37" t="str">
        <f t="shared" si="10"/>
        <v xml:space="preserve"> </v>
      </c>
      <c r="F398" s="38"/>
    </row>
    <row r="399" spans="5:6" ht="13.5" customHeight="1">
      <c r="E399" s="37" t="str">
        <f t="shared" si="10"/>
        <v xml:space="preserve"> </v>
      </c>
      <c r="F399" s="38"/>
    </row>
    <row r="400" spans="5:6" ht="13.5" customHeight="1">
      <c r="E400" s="37" t="str">
        <f t="shared" si="10"/>
        <v xml:space="preserve"> </v>
      </c>
      <c r="F400" s="38"/>
    </row>
    <row r="401" spans="5:6" ht="13.5" customHeight="1">
      <c r="E401" s="37" t="str">
        <f t="shared" si="10"/>
        <v xml:space="preserve"> </v>
      </c>
      <c r="F401" s="38"/>
    </row>
    <row r="402" spans="5:6" ht="13.5" customHeight="1">
      <c r="E402" s="37" t="str">
        <f t="shared" si="10"/>
        <v xml:space="preserve"> </v>
      </c>
      <c r="F402" s="38"/>
    </row>
    <row r="403" spans="5:6" ht="13.5" customHeight="1">
      <c r="E403" s="37" t="str">
        <f t="shared" si="10"/>
        <v xml:space="preserve"> </v>
      </c>
      <c r="F403" s="38"/>
    </row>
    <row r="404" spans="5:6" ht="13.5" customHeight="1">
      <c r="E404" s="37" t="str">
        <f t="shared" si="10"/>
        <v xml:space="preserve"> </v>
      </c>
      <c r="F404" s="38"/>
    </row>
    <row r="405" spans="5:6" ht="13.5" customHeight="1">
      <c r="E405" s="37" t="str">
        <f t="shared" si="10"/>
        <v xml:space="preserve"> </v>
      </c>
      <c r="F405" s="38"/>
    </row>
    <row r="406" spans="5:6" ht="13.5" customHeight="1">
      <c r="E406" s="37" t="str">
        <f t="shared" si="10"/>
        <v xml:space="preserve"> </v>
      </c>
      <c r="F406" s="38"/>
    </row>
    <row r="407" spans="5:6" ht="13.5" customHeight="1">
      <c r="E407" s="37" t="str">
        <f t="shared" si="10"/>
        <v xml:space="preserve"> </v>
      </c>
      <c r="F407" s="38"/>
    </row>
    <row r="408" spans="5:6" ht="13.5" customHeight="1">
      <c r="E408" s="37" t="str">
        <f t="shared" si="10"/>
        <v xml:space="preserve"> </v>
      </c>
      <c r="F408" s="38"/>
    </row>
    <row r="409" spans="5:6" ht="13.5" customHeight="1">
      <c r="E409" s="37" t="str">
        <f t="shared" si="10"/>
        <v xml:space="preserve"> </v>
      </c>
      <c r="F409" s="38"/>
    </row>
    <row r="410" spans="5:6" ht="13.5" customHeight="1">
      <c r="E410" s="37" t="str">
        <f t="shared" si="10"/>
        <v xml:space="preserve"> </v>
      </c>
      <c r="F410" s="38"/>
    </row>
    <row r="411" spans="5:6" ht="13.5" customHeight="1">
      <c r="E411" s="37" t="str">
        <f t="shared" si="10"/>
        <v xml:space="preserve"> </v>
      </c>
      <c r="F411" s="38"/>
    </row>
    <row r="412" spans="5:6" ht="13.5" customHeight="1">
      <c r="E412" s="37" t="str">
        <f t="shared" si="10"/>
        <v xml:space="preserve"> </v>
      </c>
      <c r="F412" s="38"/>
    </row>
    <row r="413" spans="5:6" ht="13.5" customHeight="1">
      <c r="E413" s="37" t="str">
        <f t="shared" si="10"/>
        <v xml:space="preserve"> </v>
      </c>
      <c r="F413" s="38"/>
    </row>
    <row r="414" spans="5:6" ht="13.5" customHeight="1">
      <c r="E414" s="37" t="str">
        <f t="shared" si="10"/>
        <v xml:space="preserve"> </v>
      </c>
      <c r="F414" s="38"/>
    </row>
    <row r="415" spans="5:6" ht="13.5" customHeight="1">
      <c r="E415" s="37" t="str">
        <f t="shared" si="10"/>
        <v xml:space="preserve"> </v>
      </c>
      <c r="F415" s="38"/>
    </row>
    <row r="416" spans="5:6" ht="13.5" customHeight="1">
      <c r="E416" s="37" t="str">
        <f t="shared" si="10"/>
        <v xml:space="preserve"> </v>
      </c>
      <c r="F416" s="38"/>
    </row>
    <row r="417" spans="5:6" ht="13.5" customHeight="1">
      <c r="E417" s="37" t="str">
        <f t="shared" si="10"/>
        <v xml:space="preserve"> </v>
      </c>
      <c r="F417" s="38"/>
    </row>
    <row r="418" spans="5:6" ht="13.5" customHeight="1">
      <c r="E418" s="37" t="str">
        <f t="shared" si="10"/>
        <v xml:space="preserve"> </v>
      </c>
      <c r="F418" s="38"/>
    </row>
    <row r="419" spans="5:6" ht="13.5" customHeight="1">
      <c r="E419" s="37" t="str">
        <f t="shared" si="10"/>
        <v xml:space="preserve"> </v>
      </c>
      <c r="F419" s="38"/>
    </row>
    <row r="420" spans="5:6" ht="13.5" customHeight="1">
      <c r="E420" s="37" t="str">
        <f t="shared" si="10"/>
        <v xml:space="preserve"> </v>
      </c>
      <c r="F420" s="38"/>
    </row>
    <row r="421" spans="5:6" ht="13.5" customHeight="1">
      <c r="E421" s="37" t="str">
        <f t="shared" si="10"/>
        <v xml:space="preserve"> </v>
      </c>
      <c r="F421" s="38"/>
    </row>
    <row r="422" spans="5:6" ht="13.5" customHeight="1">
      <c r="E422" s="37" t="str">
        <f t="shared" si="10"/>
        <v xml:space="preserve"> </v>
      </c>
      <c r="F422" s="38"/>
    </row>
    <row r="423" spans="5:6" ht="13.5" customHeight="1">
      <c r="E423" s="37" t="str">
        <f t="shared" si="10"/>
        <v xml:space="preserve"> </v>
      </c>
      <c r="F423" s="38"/>
    </row>
    <row r="424" spans="5:6" ht="13.5" customHeight="1">
      <c r="E424" s="37" t="str">
        <f t="shared" si="10"/>
        <v xml:space="preserve"> </v>
      </c>
      <c r="F424" s="38"/>
    </row>
    <row r="425" spans="5:6" ht="13.5" customHeight="1">
      <c r="E425" s="37" t="str">
        <f t="shared" si="10"/>
        <v xml:space="preserve"> </v>
      </c>
      <c r="F425" s="38"/>
    </row>
    <row r="426" spans="5:6" ht="13.5" customHeight="1">
      <c r="E426" s="37" t="str">
        <f t="shared" si="10"/>
        <v xml:space="preserve"> </v>
      </c>
      <c r="F426" s="38"/>
    </row>
    <row r="427" spans="5:6" ht="13.5" customHeight="1">
      <c r="E427" s="37" t="str">
        <f t="shared" si="10"/>
        <v xml:space="preserve"> </v>
      </c>
      <c r="F427" s="38"/>
    </row>
    <row r="428" spans="5:6" ht="13.5" customHeight="1">
      <c r="E428" s="37" t="str">
        <f t="shared" si="10"/>
        <v xml:space="preserve"> </v>
      </c>
      <c r="F428" s="38"/>
    </row>
    <row r="429" spans="5:6" ht="13.5" customHeight="1">
      <c r="E429" s="37" t="str">
        <f t="shared" si="10"/>
        <v xml:space="preserve"> </v>
      </c>
      <c r="F429" s="38"/>
    </row>
    <row r="430" spans="5:6" ht="13.5" customHeight="1">
      <c r="E430" s="37" t="str">
        <f t="shared" si="10"/>
        <v xml:space="preserve"> </v>
      </c>
      <c r="F430" s="38"/>
    </row>
    <row r="431" spans="5:6" ht="13.5" customHeight="1">
      <c r="E431" s="37" t="str">
        <f t="shared" si="10"/>
        <v xml:space="preserve"> </v>
      </c>
      <c r="F431" s="38"/>
    </row>
    <row r="432" spans="5:6" ht="13.5" customHeight="1">
      <c r="E432" s="37" t="str">
        <f t="shared" si="10"/>
        <v xml:space="preserve"> </v>
      </c>
      <c r="F432" s="38"/>
    </row>
    <row r="433" spans="5:6" ht="13.5" customHeight="1">
      <c r="E433" s="37" t="str">
        <f t="shared" si="10"/>
        <v xml:space="preserve"> </v>
      </c>
      <c r="F433" s="38"/>
    </row>
    <row r="434" spans="5:6" ht="13.5" customHeight="1">
      <c r="E434" s="37" t="str">
        <f t="shared" si="10"/>
        <v xml:space="preserve"> </v>
      </c>
      <c r="F434" s="38"/>
    </row>
    <row r="435" spans="5:6" ht="13.5" customHeight="1">
      <c r="E435" s="37" t="str">
        <f t="shared" si="10"/>
        <v xml:space="preserve"> </v>
      </c>
      <c r="F435" s="38"/>
    </row>
    <row r="436" spans="5:6" ht="13.5" customHeight="1">
      <c r="E436" s="37" t="str">
        <f t="shared" si="10"/>
        <v xml:space="preserve"> </v>
      </c>
      <c r="F436" s="38"/>
    </row>
    <row r="437" spans="5:6" ht="13.5" customHeight="1">
      <c r="E437" s="37" t="str">
        <f t="shared" si="10"/>
        <v xml:space="preserve"> </v>
      </c>
      <c r="F437" s="38"/>
    </row>
    <row r="438" spans="5:6" ht="13.5" customHeight="1">
      <c r="E438" s="37" t="str">
        <f t="shared" si="10"/>
        <v xml:space="preserve"> </v>
      </c>
      <c r="F438" s="38"/>
    </row>
    <row r="439" spans="5:6" ht="13.5" customHeight="1">
      <c r="E439" s="37" t="str">
        <f t="shared" si="10"/>
        <v xml:space="preserve"> </v>
      </c>
      <c r="F439" s="38"/>
    </row>
    <row r="440" spans="5:6" ht="13.5" customHeight="1">
      <c r="E440" s="37" t="str">
        <f t="shared" si="10"/>
        <v xml:space="preserve"> </v>
      </c>
      <c r="F440" s="38"/>
    </row>
    <row r="441" spans="5:6" ht="13.5" customHeight="1">
      <c r="E441" s="37" t="str">
        <f t="shared" si="10"/>
        <v xml:space="preserve"> </v>
      </c>
      <c r="F441" s="38"/>
    </row>
    <row r="442" spans="5:6" ht="13.5" customHeight="1">
      <c r="E442" s="37" t="str">
        <f t="shared" si="10"/>
        <v xml:space="preserve"> </v>
      </c>
      <c r="F442" s="38"/>
    </row>
    <row r="443" spans="5:6" ht="13.5" customHeight="1">
      <c r="E443" s="37" t="str">
        <f t="shared" si="10"/>
        <v xml:space="preserve"> </v>
      </c>
      <c r="F443" s="38"/>
    </row>
    <row r="444" spans="5:6" ht="13.5" customHeight="1">
      <c r="E444" s="37" t="str">
        <f t="shared" si="10"/>
        <v xml:space="preserve"> </v>
      </c>
      <c r="F444" s="38"/>
    </row>
    <row r="445" spans="5:6" ht="13.5" customHeight="1">
      <c r="E445" s="37" t="str">
        <f t="shared" si="10"/>
        <v xml:space="preserve"> </v>
      </c>
      <c r="F445" s="38"/>
    </row>
    <row r="446" spans="5:6" ht="13.5" customHeight="1">
      <c r="E446" s="37" t="str">
        <f t="shared" si="10"/>
        <v xml:space="preserve"> </v>
      </c>
      <c r="F446" s="38"/>
    </row>
    <row r="447" spans="5:6" ht="13.5" customHeight="1">
      <c r="E447" s="37" t="str">
        <f t="shared" si="10"/>
        <v xml:space="preserve"> </v>
      </c>
      <c r="F447" s="38"/>
    </row>
    <row r="448" spans="5:6" ht="13.5" customHeight="1">
      <c r="E448" s="37" t="str">
        <f t="shared" si="10"/>
        <v xml:space="preserve"> </v>
      </c>
      <c r="F448" s="38"/>
    </row>
    <row r="449" spans="5:6" ht="13.5" customHeight="1">
      <c r="E449" s="37" t="str">
        <f t="shared" si="10"/>
        <v xml:space="preserve"> </v>
      </c>
      <c r="F449" s="38"/>
    </row>
    <row r="450" spans="5:6" ht="13.5" customHeight="1">
      <c r="E450" s="37" t="str">
        <f t="shared" ref="E450:E513" si="11">C450&amp;" "&amp;D450</f>
        <v xml:space="preserve"> </v>
      </c>
      <c r="F450" s="38"/>
    </row>
    <row r="451" spans="5:6" ht="13.5" customHeight="1">
      <c r="E451" s="37" t="str">
        <f t="shared" si="11"/>
        <v xml:space="preserve"> </v>
      </c>
      <c r="F451" s="38"/>
    </row>
    <row r="452" spans="5:6" ht="13.5" customHeight="1">
      <c r="E452" s="37" t="str">
        <f t="shared" si="11"/>
        <v xml:space="preserve"> </v>
      </c>
      <c r="F452" s="38"/>
    </row>
    <row r="453" spans="5:6" ht="13.5" customHeight="1">
      <c r="E453" s="37" t="str">
        <f t="shared" si="11"/>
        <v xml:space="preserve"> </v>
      </c>
      <c r="F453" s="38"/>
    </row>
    <row r="454" spans="5:6" ht="13.5" customHeight="1">
      <c r="E454" s="37" t="str">
        <f t="shared" si="11"/>
        <v xml:space="preserve"> </v>
      </c>
      <c r="F454" s="38"/>
    </row>
    <row r="455" spans="5:6" ht="13.5" customHeight="1">
      <c r="E455" s="37" t="str">
        <f t="shared" si="11"/>
        <v xml:space="preserve"> </v>
      </c>
      <c r="F455" s="38"/>
    </row>
    <row r="456" spans="5:6" ht="13.5" customHeight="1">
      <c r="E456" s="37" t="str">
        <f t="shared" si="11"/>
        <v xml:space="preserve"> </v>
      </c>
      <c r="F456" s="38"/>
    </row>
    <row r="457" spans="5:6" ht="13.5" customHeight="1">
      <c r="E457" s="37" t="str">
        <f t="shared" si="11"/>
        <v xml:space="preserve"> </v>
      </c>
      <c r="F457" s="38"/>
    </row>
    <row r="458" spans="5:6" ht="13.5" customHeight="1">
      <c r="E458" s="37" t="str">
        <f t="shared" si="11"/>
        <v xml:space="preserve"> </v>
      </c>
      <c r="F458" s="38"/>
    </row>
    <row r="459" spans="5:6" ht="13.5" customHeight="1">
      <c r="E459" s="37" t="str">
        <f t="shared" si="11"/>
        <v xml:space="preserve"> </v>
      </c>
      <c r="F459" s="38"/>
    </row>
    <row r="460" spans="5:6" ht="13.5" customHeight="1">
      <c r="E460" s="37" t="str">
        <f t="shared" si="11"/>
        <v xml:space="preserve"> </v>
      </c>
      <c r="F460" s="38"/>
    </row>
    <row r="461" spans="5:6" ht="13.5" customHeight="1">
      <c r="E461" s="37" t="str">
        <f t="shared" si="11"/>
        <v xml:space="preserve"> </v>
      </c>
      <c r="F461" s="38"/>
    </row>
    <row r="462" spans="5:6" ht="13.5" customHeight="1">
      <c r="E462" s="37" t="str">
        <f t="shared" si="11"/>
        <v xml:space="preserve"> </v>
      </c>
      <c r="F462" s="38"/>
    </row>
    <row r="463" spans="5:6" ht="13.5" customHeight="1">
      <c r="E463" s="37" t="str">
        <f t="shared" si="11"/>
        <v xml:space="preserve"> </v>
      </c>
      <c r="F463" s="38"/>
    </row>
    <row r="464" spans="5:6" ht="13.5" customHeight="1">
      <c r="E464" s="37" t="str">
        <f t="shared" si="11"/>
        <v xml:space="preserve"> </v>
      </c>
      <c r="F464" s="38"/>
    </row>
    <row r="465" spans="5:6" ht="13.5" customHeight="1">
      <c r="E465" s="37" t="str">
        <f t="shared" si="11"/>
        <v xml:space="preserve"> </v>
      </c>
      <c r="F465" s="38"/>
    </row>
    <row r="466" spans="5:6" ht="13.5" customHeight="1">
      <c r="E466" s="37" t="str">
        <f t="shared" si="11"/>
        <v xml:space="preserve"> </v>
      </c>
      <c r="F466" s="38"/>
    </row>
    <row r="467" spans="5:6" ht="13.5" customHeight="1">
      <c r="E467" s="37" t="str">
        <f t="shared" si="11"/>
        <v xml:space="preserve"> </v>
      </c>
      <c r="F467" s="38"/>
    </row>
    <row r="468" spans="5:6" ht="13.5" customHeight="1">
      <c r="E468" s="37" t="str">
        <f t="shared" si="11"/>
        <v xml:space="preserve"> </v>
      </c>
      <c r="F468" s="38"/>
    </row>
    <row r="469" spans="5:6" ht="13.5" customHeight="1">
      <c r="E469" s="37" t="str">
        <f t="shared" si="11"/>
        <v xml:space="preserve"> </v>
      </c>
      <c r="F469" s="38"/>
    </row>
    <row r="470" spans="5:6" ht="13.5" customHeight="1">
      <c r="E470" s="37" t="str">
        <f t="shared" si="11"/>
        <v xml:space="preserve"> </v>
      </c>
      <c r="F470" s="38"/>
    </row>
    <row r="471" spans="5:6" ht="13.5" customHeight="1">
      <c r="E471" s="37" t="str">
        <f t="shared" si="11"/>
        <v xml:space="preserve"> </v>
      </c>
      <c r="F471" s="38"/>
    </row>
    <row r="472" spans="5:6" ht="13.5" customHeight="1">
      <c r="E472" s="37" t="str">
        <f t="shared" si="11"/>
        <v xml:space="preserve"> </v>
      </c>
      <c r="F472" s="38"/>
    </row>
    <row r="473" spans="5:6" ht="13.5" customHeight="1">
      <c r="E473" s="37" t="str">
        <f t="shared" si="11"/>
        <v xml:space="preserve"> </v>
      </c>
      <c r="F473" s="38"/>
    </row>
    <row r="474" spans="5:6" ht="13.5" customHeight="1">
      <c r="E474" s="37" t="str">
        <f t="shared" si="11"/>
        <v xml:space="preserve"> </v>
      </c>
      <c r="F474" s="38"/>
    </row>
    <row r="475" spans="5:6" ht="13.5" customHeight="1">
      <c r="E475" s="37" t="str">
        <f t="shared" si="11"/>
        <v xml:space="preserve"> </v>
      </c>
      <c r="F475" s="38"/>
    </row>
    <row r="476" spans="5:6" ht="13.5" customHeight="1">
      <c r="E476" s="37" t="str">
        <f t="shared" si="11"/>
        <v xml:space="preserve"> </v>
      </c>
      <c r="F476" s="38"/>
    </row>
    <row r="477" spans="5:6" ht="13.5" customHeight="1">
      <c r="E477" s="37" t="str">
        <f t="shared" si="11"/>
        <v xml:space="preserve"> </v>
      </c>
      <c r="F477" s="38"/>
    </row>
    <row r="478" spans="5:6" ht="13.5" customHeight="1">
      <c r="E478" s="37" t="str">
        <f t="shared" si="11"/>
        <v xml:space="preserve"> </v>
      </c>
      <c r="F478" s="38"/>
    </row>
    <row r="479" spans="5:6" ht="13.5" customHeight="1">
      <c r="E479" s="37" t="str">
        <f t="shared" si="11"/>
        <v xml:space="preserve"> </v>
      </c>
      <c r="F479" s="38"/>
    </row>
    <row r="480" spans="5:6" ht="13.5" customHeight="1">
      <c r="E480" s="37" t="str">
        <f t="shared" si="11"/>
        <v xml:space="preserve"> </v>
      </c>
      <c r="F480" s="38"/>
    </row>
    <row r="481" spans="5:6" ht="13.5" customHeight="1">
      <c r="E481" s="37" t="str">
        <f t="shared" si="11"/>
        <v xml:space="preserve"> </v>
      </c>
      <c r="F481" s="38"/>
    </row>
    <row r="482" spans="5:6" ht="13.5" customHeight="1">
      <c r="E482" s="37" t="str">
        <f t="shared" si="11"/>
        <v xml:space="preserve"> </v>
      </c>
      <c r="F482" s="38"/>
    </row>
    <row r="483" spans="5:6" ht="13.5" customHeight="1">
      <c r="E483" s="37" t="str">
        <f t="shared" si="11"/>
        <v xml:space="preserve"> </v>
      </c>
      <c r="F483" s="38"/>
    </row>
    <row r="484" spans="5:6" ht="13.5" customHeight="1">
      <c r="E484" s="37" t="str">
        <f t="shared" si="11"/>
        <v xml:space="preserve"> </v>
      </c>
      <c r="F484" s="38"/>
    </row>
    <row r="485" spans="5:6" ht="13.5" customHeight="1">
      <c r="E485" s="37" t="str">
        <f t="shared" si="11"/>
        <v xml:space="preserve"> </v>
      </c>
      <c r="F485" s="38"/>
    </row>
    <row r="486" spans="5:6" ht="13.5" customHeight="1">
      <c r="E486" s="37" t="str">
        <f t="shared" si="11"/>
        <v xml:space="preserve"> </v>
      </c>
      <c r="F486" s="38"/>
    </row>
    <row r="487" spans="5:6" ht="13.5" customHeight="1">
      <c r="E487" s="37" t="str">
        <f t="shared" si="11"/>
        <v xml:space="preserve"> </v>
      </c>
      <c r="F487" s="38"/>
    </row>
    <row r="488" spans="5:6" ht="13.5" customHeight="1">
      <c r="E488" s="37" t="str">
        <f t="shared" si="11"/>
        <v xml:space="preserve"> </v>
      </c>
      <c r="F488" s="38"/>
    </row>
    <row r="489" spans="5:6" ht="13.5" customHeight="1">
      <c r="E489" s="37" t="str">
        <f t="shared" si="11"/>
        <v xml:space="preserve"> </v>
      </c>
      <c r="F489" s="38"/>
    </row>
    <row r="490" spans="5:6" ht="13.5" customHeight="1">
      <c r="E490" s="37" t="str">
        <f t="shared" si="11"/>
        <v xml:space="preserve"> </v>
      </c>
      <c r="F490" s="38"/>
    </row>
    <row r="491" spans="5:6" ht="13.5" customHeight="1">
      <c r="E491" s="37" t="str">
        <f t="shared" si="11"/>
        <v xml:space="preserve"> </v>
      </c>
      <c r="F491" s="38"/>
    </row>
    <row r="492" spans="5:6" ht="13.5" customHeight="1">
      <c r="E492" s="37" t="str">
        <f t="shared" si="11"/>
        <v xml:space="preserve"> </v>
      </c>
      <c r="F492" s="38"/>
    </row>
    <row r="493" spans="5:6" ht="13.5" customHeight="1">
      <c r="E493" s="37" t="str">
        <f t="shared" si="11"/>
        <v xml:space="preserve"> </v>
      </c>
      <c r="F493" s="38"/>
    </row>
    <row r="494" spans="5:6" ht="13.5" customHeight="1">
      <c r="E494" s="37" t="str">
        <f t="shared" si="11"/>
        <v xml:space="preserve"> </v>
      </c>
      <c r="F494" s="38"/>
    </row>
    <row r="495" spans="5:6" ht="13.5" customHeight="1">
      <c r="E495" s="37" t="str">
        <f t="shared" si="11"/>
        <v xml:space="preserve"> </v>
      </c>
      <c r="F495" s="38"/>
    </row>
    <row r="496" spans="5:6" ht="13.5" customHeight="1">
      <c r="E496" s="37" t="str">
        <f t="shared" si="11"/>
        <v xml:space="preserve"> </v>
      </c>
      <c r="F496" s="38"/>
    </row>
    <row r="497" spans="5:6" ht="13.5" customHeight="1">
      <c r="E497" s="37" t="str">
        <f t="shared" si="11"/>
        <v xml:space="preserve"> </v>
      </c>
      <c r="F497" s="38"/>
    </row>
    <row r="498" spans="5:6" ht="13.5" customHeight="1">
      <c r="E498" s="37" t="str">
        <f t="shared" si="11"/>
        <v xml:space="preserve"> </v>
      </c>
      <c r="F498" s="38"/>
    </row>
    <row r="499" spans="5:6" ht="13.5" customHeight="1">
      <c r="E499" s="37" t="str">
        <f t="shared" si="11"/>
        <v xml:space="preserve"> </v>
      </c>
      <c r="F499" s="38"/>
    </row>
    <row r="500" spans="5:6" ht="13.5" customHeight="1">
      <c r="E500" s="37" t="str">
        <f t="shared" si="11"/>
        <v xml:space="preserve"> </v>
      </c>
      <c r="F500" s="38"/>
    </row>
    <row r="501" spans="5:6" ht="13.5" customHeight="1">
      <c r="E501" s="37" t="str">
        <f t="shared" si="11"/>
        <v xml:space="preserve"> </v>
      </c>
      <c r="F501" s="38"/>
    </row>
    <row r="502" spans="5:6" ht="13.5" customHeight="1">
      <c r="E502" s="37" t="str">
        <f t="shared" si="11"/>
        <v xml:space="preserve"> </v>
      </c>
      <c r="F502" s="38"/>
    </row>
    <row r="503" spans="5:6" ht="13.5" customHeight="1">
      <c r="E503" s="37" t="str">
        <f t="shared" si="11"/>
        <v xml:space="preserve"> </v>
      </c>
      <c r="F503" s="38"/>
    </row>
    <row r="504" spans="5:6" ht="13.5" customHeight="1">
      <c r="E504" s="37" t="str">
        <f t="shared" si="11"/>
        <v xml:space="preserve"> </v>
      </c>
      <c r="F504" s="38"/>
    </row>
    <row r="505" spans="5:6" ht="13.5" customHeight="1">
      <c r="E505" s="37" t="str">
        <f t="shared" si="11"/>
        <v xml:space="preserve"> </v>
      </c>
      <c r="F505" s="38"/>
    </row>
    <row r="506" spans="5:6" ht="13.5" customHeight="1">
      <c r="E506" s="37" t="str">
        <f t="shared" si="11"/>
        <v xml:space="preserve"> </v>
      </c>
      <c r="F506" s="38"/>
    </row>
    <row r="507" spans="5:6" ht="13.5" customHeight="1">
      <c r="E507" s="37" t="str">
        <f t="shared" si="11"/>
        <v xml:space="preserve"> </v>
      </c>
      <c r="F507" s="38"/>
    </row>
    <row r="508" spans="5:6" ht="13.5" customHeight="1">
      <c r="E508" s="37" t="str">
        <f t="shared" si="11"/>
        <v xml:space="preserve"> </v>
      </c>
      <c r="F508" s="38"/>
    </row>
    <row r="509" spans="5:6" ht="13.5" customHeight="1">
      <c r="E509" s="37" t="str">
        <f t="shared" si="11"/>
        <v xml:space="preserve"> </v>
      </c>
      <c r="F509" s="38"/>
    </row>
    <row r="510" spans="5:6" ht="13.5" customHeight="1">
      <c r="E510" s="37" t="str">
        <f t="shared" si="11"/>
        <v xml:space="preserve"> </v>
      </c>
      <c r="F510" s="38"/>
    </row>
    <row r="511" spans="5:6" ht="13.5" customHeight="1">
      <c r="E511" s="37" t="str">
        <f t="shared" si="11"/>
        <v xml:space="preserve"> </v>
      </c>
      <c r="F511" s="38"/>
    </row>
    <row r="512" spans="5:6" ht="13.5" customHeight="1">
      <c r="E512" s="37" t="str">
        <f t="shared" si="11"/>
        <v xml:space="preserve"> </v>
      </c>
      <c r="F512" s="38"/>
    </row>
    <row r="513" spans="5:6" ht="13.5" customHeight="1">
      <c r="E513" s="37" t="str">
        <f t="shared" si="11"/>
        <v xml:space="preserve"> </v>
      </c>
      <c r="F513" s="38"/>
    </row>
    <row r="514" spans="5:6" ht="13.5" customHeight="1">
      <c r="E514" s="37" t="str">
        <f t="shared" ref="E514:E559" si="12">C514&amp;" "&amp;D514</f>
        <v xml:space="preserve"> </v>
      </c>
      <c r="F514" s="38"/>
    </row>
    <row r="515" spans="5:6" ht="13.5" customHeight="1">
      <c r="E515" s="37" t="str">
        <f t="shared" si="12"/>
        <v xml:space="preserve"> </v>
      </c>
      <c r="F515" s="38"/>
    </row>
    <row r="516" spans="5:6" ht="13.5" customHeight="1">
      <c r="E516" s="37" t="str">
        <f t="shared" si="12"/>
        <v xml:space="preserve"> </v>
      </c>
      <c r="F516" s="38"/>
    </row>
    <row r="517" spans="5:6" ht="13.5" customHeight="1">
      <c r="E517" s="37" t="str">
        <f t="shared" si="12"/>
        <v xml:space="preserve"> </v>
      </c>
      <c r="F517" s="38"/>
    </row>
    <row r="518" spans="5:6" ht="13.5" customHeight="1">
      <c r="E518" s="37" t="str">
        <f t="shared" si="12"/>
        <v xml:space="preserve"> </v>
      </c>
      <c r="F518" s="38"/>
    </row>
    <row r="519" spans="5:6" ht="13.5" customHeight="1">
      <c r="E519" s="37" t="str">
        <f t="shared" si="12"/>
        <v xml:space="preserve"> </v>
      </c>
      <c r="F519" s="38"/>
    </row>
    <row r="520" spans="5:6" ht="13.5" customHeight="1">
      <c r="E520" s="37" t="str">
        <f t="shared" si="12"/>
        <v xml:space="preserve"> </v>
      </c>
      <c r="F520" s="38"/>
    </row>
    <row r="521" spans="5:6" ht="13.5" customHeight="1">
      <c r="E521" s="37" t="str">
        <f t="shared" si="12"/>
        <v xml:space="preserve"> </v>
      </c>
      <c r="F521" s="38"/>
    </row>
    <row r="522" spans="5:6" ht="13.5" customHeight="1">
      <c r="E522" s="37" t="str">
        <f t="shared" si="12"/>
        <v xml:space="preserve"> </v>
      </c>
      <c r="F522" s="38"/>
    </row>
    <row r="523" spans="5:6" ht="13.5" customHeight="1">
      <c r="E523" s="37" t="str">
        <f t="shared" si="12"/>
        <v xml:space="preserve"> </v>
      </c>
      <c r="F523" s="38"/>
    </row>
    <row r="524" spans="5:6" ht="13.5" customHeight="1">
      <c r="E524" s="37" t="str">
        <f t="shared" si="12"/>
        <v xml:space="preserve"> </v>
      </c>
      <c r="F524" s="38"/>
    </row>
    <row r="525" spans="5:6" ht="13.5" customHeight="1">
      <c r="E525" s="37" t="str">
        <f t="shared" si="12"/>
        <v xml:space="preserve"> </v>
      </c>
      <c r="F525" s="38"/>
    </row>
    <row r="526" spans="5:6" ht="13.5" customHeight="1">
      <c r="E526" s="37" t="str">
        <f t="shared" si="12"/>
        <v xml:space="preserve"> </v>
      </c>
      <c r="F526" s="38"/>
    </row>
    <row r="527" spans="5:6" ht="13.5" customHeight="1">
      <c r="E527" s="37" t="str">
        <f t="shared" si="12"/>
        <v xml:space="preserve"> </v>
      </c>
      <c r="F527" s="38"/>
    </row>
    <row r="528" spans="5:6" ht="13.5" customHeight="1">
      <c r="E528" s="37" t="str">
        <f t="shared" si="12"/>
        <v xml:space="preserve"> </v>
      </c>
      <c r="F528" s="38"/>
    </row>
    <row r="529" spans="5:6" ht="13.5" customHeight="1">
      <c r="E529" s="37" t="str">
        <f t="shared" si="12"/>
        <v xml:space="preserve"> </v>
      </c>
      <c r="F529" s="38"/>
    </row>
    <row r="530" spans="5:6" ht="13.5" customHeight="1">
      <c r="E530" s="37" t="str">
        <f t="shared" si="12"/>
        <v xml:space="preserve"> </v>
      </c>
      <c r="F530" s="38"/>
    </row>
    <row r="531" spans="5:6" ht="13.5" customHeight="1">
      <c r="E531" s="37" t="str">
        <f t="shared" si="12"/>
        <v xml:space="preserve"> </v>
      </c>
      <c r="F531" s="38"/>
    </row>
    <row r="532" spans="5:6" ht="13.5" customHeight="1">
      <c r="E532" s="37" t="str">
        <f t="shared" si="12"/>
        <v xml:space="preserve"> </v>
      </c>
      <c r="F532" s="38"/>
    </row>
    <row r="533" spans="5:6" ht="13.5" customHeight="1">
      <c r="E533" s="37" t="str">
        <f t="shared" si="12"/>
        <v xml:space="preserve"> </v>
      </c>
      <c r="F533" s="38"/>
    </row>
    <row r="534" spans="5:6" ht="13.5" customHeight="1">
      <c r="E534" s="37" t="str">
        <f t="shared" si="12"/>
        <v xml:space="preserve"> </v>
      </c>
      <c r="F534" s="38"/>
    </row>
    <row r="535" spans="5:6" ht="13.5" customHeight="1">
      <c r="E535" s="37" t="str">
        <f t="shared" si="12"/>
        <v xml:space="preserve"> </v>
      </c>
      <c r="F535" s="38"/>
    </row>
    <row r="536" spans="5:6" ht="13.5" customHeight="1">
      <c r="E536" s="37" t="str">
        <f t="shared" si="12"/>
        <v xml:space="preserve"> </v>
      </c>
      <c r="F536" s="38"/>
    </row>
    <row r="537" spans="5:6" ht="13.5" customHeight="1">
      <c r="E537" s="37" t="str">
        <f t="shared" si="12"/>
        <v xml:space="preserve"> </v>
      </c>
      <c r="F537" s="38"/>
    </row>
    <row r="538" spans="5:6" ht="13.5" customHeight="1">
      <c r="E538" s="37" t="str">
        <f t="shared" si="12"/>
        <v xml:space="preserve"> </v>
      </c>
      <c r="F538" s="38"/>
    </row>
    <row r="539" spans="5:6" ht="13.5" customHeight="1">
      <c r="E539" s="37" t="str">
        <f t="shared" si="12"/>
        <v xml:space="preserve"> </v>
      </c>
      <c r="F539" s="38"/>
    </row>
    <row r="540" spans="5:6" ht="13.5" customHeight="1">
      <c r="E540" s="37" t="str">
        <f t="shared" si="12"/>
        <v xml:space="preserve"> </v>
      </c>
      <c r="F540" s="38"/>
    </row>
    <row r="541" spans="5:6" ht="13.5" customHeight="1">
      <c r="E541" s="37" t="str">
        <f t="shared" si="12"/>
        <v xml:space="preserve"> </v>
      </c>
      <c r="F541" s="38"/>
    </row>
    <row r="542" spans="5:6" ht="13.5" customHeight="1">
      <c r="E542" s="37" t="str">
        <f t="shared" si="12"/>
        <v xml:space="preserve"> </v>
      </c>
      <c r="F542" s="38"/>
    </row>
    <row r="543" spans="5:6" ht="13.5" customHeight="1">
      <c r="E543" s="37" t="str">
        <f t="shared" si="12"/>
        <v xml:space="preserve"> </v>
      </c>
      <c r="F543" s="38"/>
    </row>
    <row r="544" spans="5:6" ht="13.5" customHeight="1">
      <c r="E544" s="37" t="str">
        <f t="shared" si="12"/>
        <v xml:space="preserve"> </v>
      </c>
      <c r="F544" s="38"/>
    </row>
    <row r="545" spans="5:6" ht="13.5" customHeight="1">
      <c r="E545" s="37" t="str">
        <f t="shared" si="12"/>
        <v xml:space="preserve"> </v>
      </c>
      <c r="F545" s="38"/>
    </row>
    <row r="546" spans="5:6" ht="13.5" customHeight="1">
      <c r="E546" s="37" t="str">
        <f t="shared" si="12"/>
        <v xml:space="preserve"> </v>
      </c>
      <c r="F546" s="38"/>
    </row>
    <row r="547" spans="5:6" ht="13.5" customHeight="1">
      <c r="E547" s="37" t="str">
        <f t="shared" si="12"/>
        <v xml:space="preserve"> </v>
      </c>
      <c r="F547" s="38"/>
    </row>
    <row r="548" spans="5:6" ht="13.5" customHeight="1">
      <c r="E548" s="37" t="str">
        <f t="shared" si="12"/>
        <v xml:space="preserve"> </v>
      </c>
      <c r="F548" s="38"/>
    </row>
    <row r="549" spans="5:6" ht="13.5" customHeight="1">
      <c r="E549" s="37" t="str">
        <f t="shared" si="12"/>
        <v xml:space="preserve"> </v>
      </c>
      <c r="F549" s="38"/>
    </row>
    <row r="550" spans="5:6" ht="13.5" customHeight="1">
      <c r="E550" s="37" t="str">
        <f t="shared" si="12"/>
        <v xml:space="preserve"> </v>
      </c>
      <c r="F550" s="38"/>
    </row>
    <row r="551" spans="5:6" ht="13.5" customHeight="1">
      <c r="E551" s="37" t="str">
        <f t="shared" si="12"/>
        <v xml:space="preserve"> </v>
      </c>
      <c r="F551" s="38"/>
    </row>
    <row r="552" spans="5:6" ht="13.5" customHeight="1">
      <c r="E552" s="37" t="str">
        <f t="shared" si="12"/>
        <v xml:space="preserve"> </v>
      </c>
      <c r="F552" s="38"/>
    </row>
    <row r="553" spans="5:6" ht="13.5" customHeight="1">
      <c r="E553" s="37" t="str">
        <f t="shared" si="12"/>
        <v xml:space="preserve"> </v>
      </c>
      <c r="F553" s="38"/>
    </row>
    <row r="554" spans="5:6" ht="13.5" customHeight="1">
      <c r="E554" s="37" t="str">
        <f t="shared" si="12"/>
        <v xml:space="preserve"> </v>
      </c>
      <c r="F554" s="38"/>
    </row>
    <row r="555" spans="5:6" ht="13.5" customHeight="1">
      <c r="E555" s="37" t="str">
        <f t="shared" si="12"/>
        <v xml:space="preserve"> </v>
      </c>
      <c r="F555" s="38"/>
    </row>
    <row r="556" spans="5:6" ht="13.5" customHeight="1">
      <c r="E556" s="37" t="str">
        <f t="shared" si="12"/>
        <v xml:space="preserve"> </v>
      </c>
      <c r="F556" s="38"/>
    </row>
    <row r="557" spans="5:6" ht="13.5" customHeight="1">
      <c r="E557" s="37" t="str">
        <f t="shared" si="12"/>
        <v xml:space="preserve"> </v>
      </c>
      <c r="F557" s="38"/>
    </row>
    <row r="558" spans="5:6" ht="13.5" customHeight="1">
      <c r="E558" s="37" t="str">
        <f t="shared" si="12"/>
        <v xml:space="preserve"> </v>
      </c>
      <c r="F558" s="38"/>
    </row>
    <row r="559" spans="5:6" ht="13.5" customHeight="1">
      <c r="E559" s="37" t="str">
        <f t="shared" si="12"/>
        <v xml:space="preserve"> </v>
      </c>
      <c r="F559" s="38"/>
    </row>
  </sheetData>
  <autoFilter ref="A1:J559" xr:uid="{00000000-0009-0000-0000-00000E000000}"/>
  <sortState xmlns:xlrd2="http://schemas.microsoft.com/office/spreadsheetml/2017/richdata2" ref="A2:L188">
    <sortCondition descending="1" ref="A2:A188"/>
    <sortCondition ref="C2:C188"/>
  </sortState>
  <pageMargins left="0.24" right="0.24" top="0.984251969" bottom="0.984251969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tabColor theme="9" tint="0.79998168889431442"/>
  </sheetPr>
  <dimension ref="A1:K503"/>
  <sheetViews>
    <sheetView zoomScale="85" zoomScaleNormal="85" workbookViewId="0">
      <pane ySplit="1" topLeftCell="A35" activePane="bottomLeft" state="frozen"/>
      <selection activeCell="I2" sqref="I2"/>
      <selection pane="bottomLeft" activeCell="I2" sqref="I2"/>
    </sheetView>
  </sheetViews>
  <sheetFormatPr baseColWidth="10" defaultColWidth="11.453125" defaultRowHeight="13.5" customHeight="1"/>
  <cols>
    <col min="1" max="1" width="9" style="43" bestFit="1" customWidth="1"/>
    <col min="2" max="2" width="13" style="43" bestFit="1" customWidth="1"/>
    <col min="3" max="3" width="42.7265625" style="43" customWidth="1"/>
    <col min="4" max="4" width="14.7265625" style="43" customWidth="1"/>
    <col min="5" max="5" width="40" style="44" customWidth="1"/>
    <col min="6" max="6" width="14.54296875" style="50" customWidth="1"/>
    <col min="7" max="7" width="13.7265625" style="43" bestFit="1" customWidth="1"/>
    <col min="8" max="8" width="11.453125" style="56" customWidth="1"/>
    <col min="9" max="9" width="11.453125" style="84" customWidth="1"/>
    <col min="10" max="10" width="11.453125" style="43"/>
    <col min="11" max="11" width="9" style="82" customWidth="1"/>
    <col min="12" max="12" width="12.26953125" style="43" bestFit="1" customWidth="1"/>
    <col min="13" max="236" width="11.453125" style="43"/>
    <col min="237" max="237" width="10.453125" style="43" customWidth="1"/>
    <col min="238" max="238" width="73.7265625" style="43" customWidth="1"/>
    <col min="239" max="239" width="12.7265625" style="43" customWidth="1"/>
    <col min="240" max="240" width="18" style="43" customWidth="1"/>
    <col min="241" max="243" width="11.453125" style="43"/>
    <col min="244" max="244" width="13.26953125" style="43" customWidth="1"/>
    <col min="245" max="492" width="11.453125" style="43"/>
    <col min="493" max="493" width="10.453125" style="43" customWidth="1"/>
    <col min="494" max="494" width="73.7265625" style="43" customWidth="1"/>
    <col min="495" max="495" width="12.7265625" style="43" customWidth="1"/>
    <col min="496" max="496" width="18" style="43" customWidth="1"/>
    <col min="497" max="499" width="11.453125" style="43"/>
    <col min="500" max="500" width="13.26953125" style="43" customWidth="1"/>
    <col min="501" max="748" width="11.453125" style="43"/>
    <col min="749" max="749" width="10.453125" style="43" customWidth="1"/>
    <col min="750" max="750" width="73.7265625" style="43" customWidth="1"/>
    <col min="751" max="751" width="12.7265625" style="43" customWidth="1"/>
    <col min="752" max="752" width="18" style="43" customWidth="1"/>
    <col min="753" max="755" width="11.453125" style="43"/>
    <col min="756" max="756" width="13.26953125" style="43" customWidth="1"/>
    <col min="757" max="1004" width="11.453125" style="43"/>
    <col min="1005" max="1005" width="10.453125" style="43" customWidth="1"/>
    <col min="1006" max="1006" width="73.7265625" style="43" customWidth="1"/>
    <col min="1007" max="1007" width="12.7265625" style="43" customWidth="1"/>
    <col min="1008" max="1008" width="18" style="43" customWidth="1"/>
    <col min="1009" max="1011" width="11.453125" style="43"/>
    <col min="1012" max="1012" width="13.26953125" style="43" customWidth="1"/>
    <col min="1013" max="1260" width="11.453125" style="43"/>
    <col min="1261" max="1261" width="10.453125" style="43" customWidth="1"/>
    <col min="1262" max="1262" width="73.7265625" style="43" customWidth="1"/>
    <col min="1263" max="1263" width="12.7265625" style="43" customWidth="1"/>
    <col min="1264" max="1264" width="18" style="43" customWidth="1"/>
    <col min="1265" max="1267" width="11.453125" style="43"/>
    <col min="1268" max="1268" width="13.26953125" style="43" customWidth="1"/>
    <col min="1269" max="1516" width="11.453125" style="43"/>
    <col min="1517" max="1517" width="10.453125" style="43" customWidth="1"/>
    <col min="1518" max="1518" width="73.7265625" style="43" customWidth="1"/>
    <col min="1519" max="1519" width="12.7265625" style="43" customWidth="1"/>
    <col min="1520" max="1520" width="18" style="43" customWidth="1"/>
    <col min="1521" max="1523" width="11.453125" style="43"/>
    <col min="1524" max="1524" width="13.26953125" style="43" customWidth="1"/>
    <col min="1525" max="1772" width="11.453125" style="43"/>
    <col min="1773" max="1773" width="10.453125" style="43" customWidth="1"/>
    <col min="1774" max="1774" width="73.7265625" style="43" customWidth="1"/>
    <col min="1775" max="1775" width="12.7265625" style="43" customWidth="1"/>
    <col min="1776" max="1776" width="18" style="43" customWidth="1"/>
    <col min="1777" max="1779" width="11.453125" style="43"/>
    <col min="1780" max="1780" width="13.26953125" style="43" customWidth="1"/>
    <col min="1781" max="2028" width="11.453125" style="43"/>
    <col min="2029" max="2029" width="10.453125" style="43" customWidth="1"/>
    <col min="2030" max="2030" width="73.7265625" style="43" customWidth="1"/>
    <col min="2031" max="2031" width="12.7265625" style="43" customWidth="1"/>
    <col min="2032" max="2032" width="18" style="43" customWidth="1"/>
    <col min="2033" max="2035" width="11.453125" style="43"/>
    <col min="2036" max="2036" width="13.26953125" style="43" customWidth="1"/>
    <col min="2037" max="2284" width="11.453125" style="43"/>
    <col min="2285" max="2285" width="10.453125" style="43" customWidth="1"/>
    <col min="2286" max="2286" width="73.7265625" style="43" customWidth="1"/>
    <col min="2287" max="2287" width="12.7265625" style="43" customWidth="1"/>
    <col min="2288" max="2288" width="18" style="43" customWidth="1"/>
    <col min="2289" max="2291" width="11.453125" style="43"/>
    <col min="2292" max="2292" width="13.26953125" style="43" customWidth="1"/>
    <col min="2293" max="2540" width="11.453125" style="43"/>
    <col min="2541" max="2541" width="10.453125" style="43" customWidth="1"/>
    <col min="2542" max="2542" width="73.7265625" style="43" customWidth="1"/>
    <col min="2543" max="2543" width="12.7265625" style="43" customWidth="1"/>
    <col min="2544" max="2544" width="18" style="43" customWidth="1"/>
    <col min="2545" max="2547" width="11.453125" style="43"/>
    <col min="2548" max="2548" width="13.26953125" style="43" customWidth="1"/>
    <col min="2549" max="2796" width="11.453125" style="43"/>
    <col min="2797" max="2797" width="10.453125" style="43" customWidth="1"/>
    <col min="2798" max="2798" width="73.7265625" style="43" customWidth="1"/>
    <col min="2799" max="2799" width="12.7265625" style="43" customWidth="1"/>
    <col min="2800" max="2800" width="18" style="43" customWidth="1"/>
    <col min="2801" max="2803" width="11.453125" style="43"/>
    <col min="2804" max="2804" width="13.26953125" style="43" customWidth="1"/>
    <col min="2805" max="3052" width="11.453125" style="43"/>
    <col min="3053" max="3053" width="10.453125" style="43" customWidth="1"/>
    <col min="3054" max="3054" width="73.7265625" style="43" customWidth="1"/>
    <col min="3055" max="3055" width="12.7265625" style="43" customWidth="1"/>
    <col min="3056" max="3056" width="18" style="43" customWidth="1"/>
    <col min="3057" max="3059" width="11.453125" style="43"/>
    <col min="3060" max="3060" width="13.26953125" style="43" customWidth="1"/>
    <col min="3061" max="3308" width="11.453125" style="43"/>
    <col min="3309" max="3309" width="10.453125" style="43" customWidth="1"/>
    <col min="3310" max="3310" width="73.7265625" style="43" customWidth="1"/>
    <col min="3311" max="3311" width="12.7265625" style="43" customWidth="1"/>
    <col min="3312" max="3312" width="18" style="43" customWidth="1"/>
    <col min="3313" max="3315" width="11.453125" style="43"/>
    <col min="3316" max="3316" width="13.26953125" style="43" customWidth="1"/>
    <col min="3317" max="3564" width="11.453125" style="43"/>
    <col min="3565" max="3565" width="10.453125" style="43" customWidth="1"/>
    <col min="3566" max="3566" width="73.7265625" style="43" customWidth="1"/>
    <col min="3567" max="3567" width="12.7265625" style="43" customWidth="1"/>
    <col min="3568" max="3568" width="18" style="43" customWidth="1"/>
    <col min="3569" max="3571" width="11.453125" style="43"/>
    <col min="3572" max="3572" width="13.26953125" style="43" customWidth="1"/>
    <col min="3573" max="3820" width="11.453125" style="43"/>
    <col min="3821" max="3821" width="10.453125" style="43" customWidth="1"/>
    <col min="3822" max="3822" width="73.7265625" style="43" customWidth="1"/>
    <col min="3823" max="3823" width="12.7265625" style="43" customWidth="1"/>
    <col min="3824" max="3824" width="18" style="43" customWidth="1"/>
    <col min="3825" max="3827" width="11.453125" style="43"/>
    <col min="3828" max="3828" width="13.26953125" style="43" customWidth="1"/>
    <col min="3829" max="4076" width="11.453125" style="43"/>
    <col min="4077" max="4077" width="10.453125" style="43" customWidth="1"/>
    <col min="4078" max="4078" width="73.7265625" style="43" customWidth="1"/>
    <col min="4079" max="4079" width="12.7265625" style="43" customWidth="1"/>
    <col min="4080" max="4080" width="18" style="43" customWidth="1"/>
    <col min="4081" max="4083" width="11.453125" style="43"/>
    <col min="4084" max="4084" width="13.26953125" style="43" customWidth="1"/>
    <col min="4085" max="4332" width="11.453125" style="43"/>
    <col min="4333" max="4333" width="10.453125" style="43" customWidth="1"/>
    <col min="4334" max="4334" width="73.7265625" style="43" customWidth="1"/>
    <col min="4335" max="4335" width="12.7265625" style="43" customWidth="1"/>
    <col min="4336" max="4336" width="18" style="43" customWidth="1"/>
    <col min="4337" max="4339" width="11.453125" style="43"/>
    <col min="4340" max="4340" width="13.26953125" style="43" customWidth="1"/>
    <col min="4341" max="4588" width="11.453125" style="43"/>
    <col min="4589" max="4589" width="10.453125" style="43" customWidth="1"/>
    <col min="4590" max="4590" width="73.7265625" style="43" customWidth="1"/>
    <col min="4591" max="4591" width="12.7265625" style="43" customWidth="1"/>
    <col min="4592" max="4592" width="18" style="43" customWidth="1"/>
    <col min="4593" max="4595" width="11.453125" style="43"/>
    <col min="4596" max="4596" width="13.26953125" style="43" customWidth="1"/>
    <col min="4597" max="4844" width="11.453125" style="43"/>
    <col min="4845" max="4845" width="10.453125" style="43" customWidth="1"/>
    <col min="4846" max="4846" width="73.7265625" style="43" customWidth="1"/>
    <col min="4847" max="4847" width="12.7265625" style="43" customWidth="1"/>
    <col min="4848" max="4848" width="18" style="43" customWidth="1"/>
    <col min="4849" max="4851" width="11.453125" style="43"/>
    <col min="4852" max="4852" width="13.26953125" style="43" customWidth="1"/>
    <col min="4853" max="5100" width="11.453125" style="43"/>
    <col min="5101" max="5101" width="10.453125" style="43" customWidth="1"/>
    <col min="5102" max="5102" width="73.7265625" style="43" customWidth="1"/>
    <col min="5103" max="5103" width="12.7265625" style="43" customWidth="1"/>
    <col min="5104" max="5104" width="18" style="43" customWidth="1"/>
    <col min="5105" max="5107" width="11.453125" style="43"/>
    <col min="5108" max="5108" width="13.26953125" style="43" customWidth="1"/>
    <col min="5109" max="5356" width="11.453125" style="43"/>
    <col min="5357" max="5357" width="10.453125" style="43" customWidth="1"/>
    <col min="5358" max="5358" width="73.7265625" style="43" customWidth="1"/>
    <col min="5359" max="5359" width="12.7265625" style="43" customWidth="1"/>
    <col min="5360" max="5360" width="18" style="43" customWidth="1"/>
    <col min="5361" max="5363" width="11.453125" style="43"/>
    <col min="5364" max="5364" width="13.26953125" style="43" customWidth="1"/>
    <col min="5365" max="5612" width="11.453125" style="43"/>
    <col min="5613" max="5613" width="10.453125" style="43" customWidth="1"/>
    <col min="5614" max="5614" width="73.7265625" style="43" customWidth="1"/>
    <col min="5615" max="5615" width="12.7265625" style="43" customWidth="1"/>
    <col min="5616" max="5616" width="18" style="43" customWidth="1"/>
    <col min="5617" max="5619" width="11.453125" style="43"/>
    <col min="5620" max="5620" width="13.26953125" style="43" customWidth="1"/>
    <col min="5621" max="5868" width="11.453125" style="43"/>
    <col min="5869" max="5869" width="10.453125" style="43" customWidth="1"/>
    <col min="5870" max="5870" width="73.7265625" style="43" customWidth="1"/>
    <col min="5871" max="5871" width="12.7265625" style="43" customWidth="1"/>
    <col min="5872" max="5872" width="18" style="43" customWidth="1"/>
    <col min="5873" max="5875" width="11.453125" style="43"/>
    <col min="5876" max="5876" width="13.26953125" style="43" customWidth="1"/>
    <col min="5877" max="6124" width="11.453125" style="43"/>
    <col min="6125" max="6125" width="10.453125" style="43" customWidth="1"/>
    <col min="6126" max="6126" width="73.7265625" style="43" customWidth="1"/>
    <col min="6127" max="6127" width="12.7265625" style="43" customWidth="1"/>
    <col min="6128" max="6128" width="18" style="43" customWidth="1"/>
    <col min="6129" max="6131" width="11.453125" style="43"/>
    <col min="6132" max="6132" width="13.26953125" style="43" customWidth="1"/>
    <col min="6133" max="6380" width="11.453125" style="43"/>
    <col min="6381" max="6381" width="10.453125" style="43" customWidth="1"/>
    <col min="6382" max="6382" width="73.7265625" style="43" customWidth="1"/>
    <col min="6383" max="6383" width="12.7265625" style="43" customWidth="1"/>
    <col min="6384" max="6384" width="18" style="43" customWidth="1"/>
    <col min="6385" max="6387" width="11.453125" style="43"/>
    <col min="6388" max="6388" width="13.26953125" style="43" customWidth="1"/>
    <col min="6389" max="6636" width="11.453125" style="43"/>
    <col min="6637" max="6637" width="10.453125" style="43" customWidth="1"/>
    <col min="6638" max="6638" width="73.7265625" style="43" customWidth="1"/>
    <col min="6639" max="6639" width="12.7265625" style="43" customWidth="1"/>
    <col min="6640" max="6640" width="18" style="43" customWidth="1"/>
    <col min="6641" max="6643" width="11.453125" style="43"/>
    <col min="6644" max="6644" width="13.26953125" style="43" customWidth="1"/>
    <col min="6645" max="6892" width="11.453125" style="43"/>
    <col min="6893" max="6893" width="10.453125" style="43" customWidth="1"/>
    <col min="6894" max="6894" width="73.7265625" style="43" customWidth="1"/>
    <col min="6895" max="6895" width="12.7265625" style="43" customWidth="1"/>
    <col min="6896" max="6896" width="18" style="43" customWidth="1"/>
    <col min="6897" max="6899" width="11.453125" style="43"/>
    <col min="6900" max="6900" width="13.26953125" style="43" customWidth="1"/>
    <col min="6901" max="7148" width="11.453125" style="43"/>
    <col min="7149" max="7149" width="10.453125" style="43" customWidth="1"/>
    <col min="7150" max="7150" width="73.7265625" style="43" customWidth="1"/>
    <col min="7151" max="7151" width="12.7265625" style="43" customWidth="1"/>
    <col min="7152" max="7152" width="18" style="43" customWidth="1"/>
    <col min="7153" max="7155" width="11.453125" style="43"/>
    <col min="7156" max="7156" width="13.26953125" style="43" customWidth="1"/>
    <col min="7157" max="7404" width="11.453125" style="43"/>
    <col min="7405" max="7405" width="10.453125" style="43" customWidth="1"/>
    <col min="7406" max="7406" width="73.7265625" style="43" customWidth="1"/>
    <col min="7407" max="7407" width="12.7265625" style="43" customWidth="1"/>
    <col min="7408" max="7408" width="18" style="43" customWidth="1"/>
    <col min="7409" max="7411" width="11.453125" style="43"/>
    <col min="7412" max="7412" width="13.26953125" style="43" customWidth="1"/>
    <col min="7413" max="7660" width="11.453125" style="43"/>
    <col min="7661" max="7661" width="10.453125" style="43" customWidth="1"/>
    <col min="7662" max="7662" width="73.7265625" style="43" customWidth="1"/>
    <col min="7663" max="7663" width="12.7265625" style="43" customWidth="1"/>
    <col min="7664" max="7664" width="18" style="43" customWidth="1"/>
    <col min="7665" max="7667" width="11.453125" style="43"/>
    <col min="7668" max="7668" width="13.26953125" style="43" customWidth="1"/>
    <col min="7669" max="7916" width="11.453125" style="43"/>
    <col min="7917" max="7917" width="10.453125" style="43" customWidth="1"/>
    <col min="7918" max="7918" width="73.7265625" style="43" customWidth="1"/>
    <col min="7919" max="7919" width="12.7265625" style="43" customWidth="1"/>
    <col min="7920" max="7920" width="18" style="43" customWidth="1"/>
    <col min="7921" max="7923" width="11.453125" style="43"/>
    <col min="7924" max="7924" width="13.26953125" style="43" customWidth="1"/>
    <col min="7925" max="8172" width="11.453125" style="43"/>
    <col min="8173" max="8173" width="10.453125" style="43" customWidth="1"/>
    <col min="8174" max="8174" width="73.7265625" style="43" customWidth="1"/>
    <col min="8175" max="8175" width="12.7265625" style="43" customWidth="1"/>
    <col min="8176" max="8176" width="18" style="43" customWidth="1"/>
    <col min="8177" max="8179" width="11.453125" style="43"/>
    <col min="8180" max="8180" width="13.26953125" style="43" customWidth="1"/>
    <col min="8181" max="8428" width="11.453125" style="43"/>
    <col min="8429" max="8429" width="10.453125" style="43" customWidth="1"/>
    <col min="8430" max="8430" width="73.7265625" style="43" customWidth="1"/>
    <col min="8431" max="8431" width="12.7265625" style="43" customWidth="1"/>
    <col min="8432" max="8432" width="18" style="43" customWidth="1"/>
    <col min="8433" max="8435" width="11.453125" style="43"/>
    <col min="8436" max="8436" width="13.26953125" style="43" customWidth="1"/>
    <col min="8437" max="8684" width="11.453125" style="43"/>
    <col min="8685" max="8685" width="10.453125" style="43" customWidth="1"/>
    <col min="8686" max="8686" width="73.7265625" style="43" customWidth="1"/>
    <col min="8687" max="8687" width="12.7265625" style="43" customWidth="1"/>
    <col min="8688" max="8688" width="18" style="43" customWidth="1"/>
    <col min="8689" max="8691" width="11.453125" style="43"/>
    <col min="8692" max="8692" width="13.26953125" style="43" customWidth="1"/>
    <col min="8693" max="8940" width="11.453125" style="43"/>
    <col min="8941" max="8941" width="10.453125" style="43" customWidth="1"/>
    <col min="8942" max="8942" width="73.7265625" style="43" customWidth="1"/>
    <col min="8943" max="8943" width="12.7265625" style="43" customWidth="1"/>
    <col min="8944" max="8944" width="18" style="43" customWidth="1"/>
    <col min="8945" max="8947" width="11.453125" style="43"/>
    <col min="8948" max="8948" width="13.26953125" style="43" customWidth="1"/>
    <col min="8949" max="9196" width="11.453125" style="43"/>
    <col min="9197" max="9197" width="10.453125" style="43" customWidth="1"/>
    <col min="9198" max="9198" width="73.7265625" style="43" customWidth="1"/>
    <col min="9199" max="9199" width="12.7265625" style="43" customWidth="1"/>
    <col min="9200" max="9200" width="18" style="43" customWidth="1"/>
    <col min="9201" max="9203" width="11.453125" style="43"/>
    <col min="9204" max="9204" width="13.26953125" style="43" customWidth="1"/>
    <col min="9205" max="9452" width="11.453125" style="43"/>
    <col min="9453" max="9453" width="10.453125" style="43" customWidth="1"/>
    <col min="9454" max="9454" width="73.7265625" style="43" customWidth="1"/>
    <col min="9455" max="9455" width="12.7265625" style="43" customWidth="1"/>
    <col min="9456" max="9456" width="18" style="43" customWidth="1"/>
    <col min="9457" max="9459" width="11.453125" style="43"/>
    <col min="9460" max="9460" width="13.26953125" style="43" customWidth="1"/>
    <col min="9461" max="9708" width="11.453125" style="43"/>
    <col min="9709" max="9709" width="10.453125" style="43" customWidth="1"/>
    <col min="9710" max="9710" width="73.7265625" style="43" customWidth="1"/>
    <col min="9711" max="9711" width="12.7265625" style="43" customWidth="1"/>
    <col min="9712" max="9712" width="18" style="43" customWidth="1"/>
    <col min="9713" max="9715" width="11.453125" style="43"/>
    <col min="9716" max="9716" width="13.26953125" style="43" customWidth="1"/>
    <col min="9717" max="9964" width="11.453125" style="43"/>
    <col min="9965" max="9965" width="10.453125" style="43" customWidth="1"/>
    <col min="9966" max="9966" width="73.7265625" style="43" customWidth="1"/>
    <col min="9967" max="9967" width="12.7265625" style="43" customWidth="1"/>
    <col min="9968" max="9968" width="18" style="43" customWidth="1"/>
    <col min="9969" max="9971" width="11.453125" style="43"/>
    <col min="9972" max="9972" width="13.26953125" style="43" customWidth="1"/>
    <col min="9973" max="10220" width="11.453125" style="43"/>
    <col min="10221" max="10221" width="10.453125" style="43" customWidth="1"/>
    <col min="10222" max="10222" width="73.7265625" style="43" customWidth="1"/>
    <col min="10223" max="10223" width="12.7265625" style="43" customWidth="1"/>
    <col min="10224" max="10224" width="18" style="43" customWidth="1"/>
    <col min="10225" max="10227" width="11.453125" style="43"/>
    <col min="10228" max="10228" width="13.26953125" style="43" customWidth="1"/>
    <col min="10229" max="10476" width="11.453125" style="43"/>
    <col min="10477" max="10477" width="10.453125" style="43" customWidth="1"/>
    <col min="10478" max="10478" width="73.7265625" style="43" customWidth="1"/>
    <col min="10479" max="10479" width="12.7265625" style="43" customWidth="1"/>
    <col min="10480" max="10480" width="18" style="43" customWidth="1"/>
    <col min="10481" max="10483" width="11.453125" style="43"/>
    <col min="10484" max="10484" width="13.26953125" style="43" customWidth="1"/>
    <col min="10485" max="10732" width="11.453125" style="43"/>
    <col min="10733" max="10733" width="10.453125" style="43" customWidth="1"/>
    <col min="10734" max="10734" width="73.7265625" style="43" customWidth="1"/>
    <col min="10735" max="10735" width="12.7265625" style="43" customWidth="1"/>
    <col min="10736" max="10736" width="18" style="43" customWidth="1"/>
    <col min="10737" max="10739" width="11.453125" style="43"/>
    <col min="10740" max="10740" width="13.26953125" style="43" customWidth="1"/>
    <col min="10741" max="10988" width="11.453125" style="43"/>
    <col min="10989" max="10989" width="10.453125" style="43" customWidth="1"/>
    <col min="10990" max="10990" width="73.7265625" style="43" customWidth="1"/>
    <col min="10991" max="10991" width="12.7265625" style="43" customWidth="1"/>
    <col min="10992" max="10992" width="18" style="43" customWidth="1"/>
    <col min="10993" max="10995" width="11.453125" style="43"/>
    <col min="10996" max="10996" width="13.26953125" style="43" customWidth="1"/>
    <col min="10997" max="11244" width="11.453125" style="43"/>
    <col min="11245" max="11245" width="10.453125" style="43" customWidth="1"/>
    <col min="11246" max="11246" width="73.7265625" style="43" customWidth="1"/>
    <col min="11247" max="11247" width="12.7265625" style="43" customWidth="1"/>
    <col min="11248" max="11248" width="18" style="43" customWidth="1"/>
    <col min="11249" max="11251" width="11.453125" style="43"/>
    <col min="11252" max="11252" width="13.26953125" style="43" customWidth="1"/>
    <col min="11253" max="11500" width="11.453125" style="43"/>
    <col min="11501" max="11501" width="10.453125" style="43" customWidth="1"/>
    <col min="11502" max="11502" width="73.7265625" style="43" customWidth="1"/>
    <col min="11503" max="11503" width="12.7265625" style="43" customWidth="1"/>
    <col min="11504" max="11504" width="18" style="43" customWidth="1"/>
    <col min="11505" max="11507" width="11.453125" style="43"/>
    <col min="11508" max="11508" width="13.26953125" style="43" customWidth="1"/>
    <col min="11509" max="11756" width="11.453125" style="43"/>
    <col min="11757" max="11757" width="10.453125" style="43" customWidth="1"/>
    <col min="11758" max="11758" width="73.7265625" style="43" customWidth="1"/>
    <col min="11759" max="11759" width="12.7265625" style="43" customWidth="1"/>
    <col min="11760" max="11760" width="18" style="43" customWidth="1"/>
    <col min="11761" max="11763" width="11.453125" style="43"/>
    <col min="11764" max="11764" width="13.26953125" style="43" customWidth="1"/>
    <col min="11765" max="12012" width="11.453125" style="43"/>
    <col min="12013" max="12013" width="10.453125" style="43" customWidth="1"/>
    <col min="12014" max="12014" width="73.7265625" style="43" customWidth="1"/>
    <col min="12015" max="12015" width="12.7265625" style="43" customWidth="1"/>
    <col min="12016" max="12016" width="18" style="43" customWidth="1"/>
    <col min="12017" max="12019" width="11.453125" style="43"/>
    <col min="12020" max="12020" width="13.26953125" style="43" customWidth="1"/>
    <col min="12021" max="12268" width="11.453125" style="43"/>
    <col min="12269" max="12269" width="10.453125" style="43" customWidth="1"/>
    <col min="12270" max="12270" width="73.7265625" style="43" customWidth="1"/>
    <col min="12271" max="12271" width="12.7265625" style="43" customWidth="1"/>
    <col min="12272" max="12272" width="18" style="43" customWidth="1"/>
    <col min="12273" max="12275" width="11.453125" style="43"/>
    <col min="12276" max="12276" width="13.26953125" style="43" customWidth="1"/>
    <col min="12277" max="12524" width="11.453125" style="43"/>
    <col min="12525" max="12525" width="10.453125" style="43" customWidth="1"/>
    <col min="12526" max="12526" width="73.7265625" style="43" customWidth="1"/>
    <col min="12527" max="12527" width="12.7265625" style="43" customWidth="1"/>
    <col min="12528" max="12528" width="18" style="43" customWidth="1"/>
    <col min="12529" max="12531" width="11.453125" style="43"/>
    <col min="12532" max="12532" width="13.26953125" style="43" customWidth="1"/>
    <col min="12533" max="12780" width="11.453125" style="43"/>
    <col min="12781" max="12781" width="10.453125" style="43" customWidth="1"/>
    <col min="12782" max="12782" width="73.7265625" style="43" customWidth="1"/>
    <col min="12783" max="12783" width="12.7265625" style="43" customWidth="1"/>
    <col min="12784" max="12784" width="18" style="43" customWidth="1"/>
    <col min="12785" max="12787" width="11.453125" style="43"/>
    <col min="12788" max="12788" width="13.26953125" style="43" customWidth="1"/>
    <col min="12789" max="13036" width="11.453125" style="43"/>
    <col min="13037" max="13037" width="10.453125" style="43" customWidth="1"/>
    <col min="13038" max="13038" width="73.7265625" style="43" customWidth="1"/>
    <col min="13039" max="13039" width="12.7265625" style="43" customWidth="1"/>
    <col min="13040" max="13040" width="18" style="43" customWidth="1"/>
    <col min="13041" max="13043" width="11.453125" style="43"/>
    <col min="13044" max="13044" width="13.26953125" style="43" customWidth="1"/>
    <col min="13045" max="13292" width="11.453125" style="43"/>
    <col min="13293" max="13293" width="10.453125" style="43" customWidth="1"/>
    <col min="13294" max="13294" width="73.7265625" style="43" customWidth="1"/>
    <col min="13295" max="13295" width="12.7265625" style="43" customWidth="1"/>
    <col min="13296" max="13296" width="18" style="43" customWidth="1"/>
    <col min="13297" max="13299" width="11.453125" style="43"/>
    <col min="13300" max="13300" width="13.26953125" style="43" customWidth="1"/>
    <col min="13301" max="13548" width="11.453125" style="43"/>
    <col min="13549" max="13549" width="10.453125" style="43" customWidth="1"/>
    <col min="13550" max="13550" width="73.7265625" style="43" customWidth="1"/>
    <col min="13551" max="13551" width="12.7265625" style="43" customWidth="1"/>
    <col min="13552" max="13552" width="18" style="43" customWidth="1"/>
    <col min="13553" max="13555" width="11.453125" style="43"/>
    <col min="13556" max="13556" width="13.26953125" style="43" customWidth="1"/>
    <col min="13557" max="13804" width="11.453125" style="43"/>
    <col min="13805" max="13805" width="10.453125" style="43" customWidth="1"/>
    <col min="13806" max="13806" width="73.7265625" style="43" customWidth="1"/>
    <col min="13807" max="13807" width="12.7265625" style="43" customWidth="1"/>
    <col min="13808" max="13808" width="18" style="43" customWidth="1"/>
    <col min="13809" max="13811" width="11.453125" style="43"/>
    <col min="13812" max="13812" width="13.26953125" style="43" customWidth="1"/>
    <col min="13813" max="14060" width="11.453125" style="43"/>
    <col min="14061" max="14061" width="10.453125" style="43" customWidth="1"/>
    <col min="14062" max="14062" width="73.7265625" style="43" customWidth="1"/>
    <col min="14063" max="14063" width="12.7265625" style="43" customWidth="1"/>
    <col min="14064" max="14064" width="18" style="43" customWidth="1"/>
    <col min="14065" max="14067" width="11.453125" style="43"/>
    <col min="14068" max="14068" width="13.26953125" style="43" customWidth="1"/>
    <col min="14069" max="14316" width="11.453125" style="43"/>
    <col min="14317" max="14317" width="10.453125" style="43" customWidth="1"/>
    <col min="14318" max="14318" width="73.7265625" style="43" customWidth="1"/>
    <col min="14319" max="14319" width="12.7265625" style="43" customWidth="1"/>
    <col min="14320" max="14320" width="18" style="43" customWidth="1"/>
    <col min="14321" max="14323" width="11.453125" style="43"/>
    <col min="14324" max="14324" width="13.26953125" style="43" customWidth="1"/>
    <col min="14325" max="14572" width="11.453125" style="43"/>
    <col min="14573" max="14573" width="10.453125" style="43" customWidth="1"/>
    <col min="14574" max="14574" width="73.7265625" style="43" customWidth="1"/>
    <col min="14575" max="14575" width="12.7265625" style="43" customWidth="1"/>
    <col min="14576" max="14576" width="18" style="43" customWidth="1"/>
    <col min="14577" max="14579" width="11.453125" style="43"/>
    <col min="14580" max="14580" width="13.26953125" style="43" customWidth="1"/>
    <col min="14581" max="14828" width="11.453125" style="43"/>
    <col min="14829" max="14829" width="10.453125" style="43" customWidth="1"/>
    <col min="14830" max="14830" width="73.7265625" style="43" customWidth="1"/>
    <col min="14831" max="14831" width="12.7265625" style="43" customWidth="1"/>
    <col min="14832" max="14832" width="18" style="43" customWidth="1"/>
    <col min="14833" max="14835" width="11.453125" style="43"/>
    <col min="14836" max="14836" width="13.26953125" style="43" customWidth="1"/>
    <col min="14837" max="15084" width="11.453125" style="43"/>
    <col min="15085" max="15085" width="10.453125" style="43" customWidth="1"/>
    <col min="15086" max="15086" width="73.7265625" style="43" customWidth="1"/>
    <col min="15087" max="15087" width="12.7265625" style="43" customWidth="1"/>
    <col min="15088" max="15088" width="18" style="43" customWidth="1"/>
    <col min="15089" max="15091" width="11.453125" style="43"/>
    <col min="15092" max="15092" width="13.26953125" style="43" customWidth="1"/>
    <col min="15093" max="15340" width="11.453125" style="43"/>
    <col min="15341" max="15341" width="10.453125" style="43" customWidth="1"/>
    <col min="15342" max="15342" width="73.7265625" style="43" customWidth="1"/>
    <col min="15343" max="15343" width="12.7265625" style="43" customWidth="1"/>
    <col min="15344" max="15344" width="18" style="43" customWidth="1"/>
    <col min="15345" max="15347" width="11.453125" style="43"/>
    <col min="15348" max="15348" width="13.26953125" style="43" customWidth="1"/>
    <col min="15349" max="15596" width="11.453125" style="43"/>
    <col min="15597" max="15597" width="10.453125" style="43" customWidth="1"/>
    <col min="15598" max="15598" width="73.7265625" style="43" customWidth="1"/>
    <col min="15599" max="15599" width="12.7265625" style="43" customWidth="1"/>
    <col min="15600" max="15600" width="18" style="43" customWidth="1"/>
    <col min="15601" max="15603" width="11.453125" style="43"/>
    <col min="15604" max="15604" width="13.26953125" style="43" customWidth="1"/>
    <col min="15605" max="15852" width="11.453125" style="43"/>
    <col min="15853" max="15853" width="10.453125" style="43" customWidth="1"/>
    <col min="15854" max="15854" width="73.7265625" style="43" customWidth="1"/>
    <col min="15855" max="15855" width="12.7265625" style="43" customWidth="1"/>
    <col min="15856" max="15856" width="18" style="43" customWidth="1"/>
    <col min="15857" max="15859" width="11.453125" style="43"/>
    <col min="15860" max="15860" width="13.26953125" style="43" customWidth="1"/>
    <col min="15861" max="16108" width="11.453125" style="43"/>
    <col min="16109" max="16109" width="10.453125" style="43" customWidth="1"/>
    <col min="16110" max="16110" width="73.7265625" style="43" customWidth="1"/>
    <col min="16111" max="16111" width="12.7265625" style="43" customWidth="1"/>
    <col min="16112" max="16112" width="18" style="43" customWidth="1"/>
    <col min="16113" max="16115" width="11.453125" style="43"/>
    <col min="16116" max="16116" width="13.26953125" style="43" customWidth="1"/>
    <col min="16117" max="16384" width="11.453125" style="43"/>
  </cols>
  <sheetData>
    <row r="1" spans="1:11" ht="29">
      <c r="A1" s="31" t="s">
        <v>118</v>
      </c>
      <c r="B1" s="32" t="s">
        <v>119</v>
      </c>
      <c r="C1" s="33" t="s">
        <v>222</v>
      </c>
      <c r="D1" s="33" t="s">
        <v>11</v>
      </c>
      <c r="E1" s="34" t="s">
        <v>277</v>
      </c>
      <c r="F1" s="35" t="s">
        <v>220</v>
      </c>
      <c r="G1" s="33" t="s">
        <v>120</v>
      </c>
      <c r="H1" s="57" t="s">
        <v>221</v>
      </c>
      <c r="I1" s="83" t="s">
        <v>124</v>
      </c>
      <c r="J1" s="43" t="s">
        <v>216</v>
      </c>
      <c r="K1" s="81" t="s">
        <v>521</v>
      </c>
    </row>
    <row r="2" spans="1:11" ht="13.5" customHeight="1">
      <c r="A2" s="41" t="s">
        <v>279</v>
      </c>
      <c r="B2" s="43" t="s">
        <v>312</v>
      </c>
      <c r="C2" s="43" t="s">
        <v>316</v>
      </c>
      <c r="E2" s="44" t="str">
        <f t="shared" ref="E2:E46" si="0">C2&amp;" "&amp;D2</f>
        <v xml:space="preserve">ABC DERM ATO+ BAUME S8ML ECH P50 </v>
      </c>
      <c r="F2" s="45" t="s">
        <v>315</v>
      </c>
      <c r="G2" s="43">
        <v>50</v>
      </c>
      <c r="H2" s="56" t="s">
        <v>311</v>
      </c>
      <c r="I2" s="79" t="e">
        <f>+ROUND(H2*1.055,2)</f>
        <v>#VALUE!</v>
      </c>
      <c r="J2" s="43" t="str">
        <f>+B2</f>
        <v>ABCDerm</v>
      </c>
    </row>
    <row r="3" spans="1:11" ht="13.5" customHeight="1">
      <c r="A3" s="41" t="s">
        <v>279</v>
      </c>
      <c r="B3" s="43" t="s">
        <v>312</v>
      </c>
      <c r="C3" s="43" t="s">
        <v>314</v>
      </c>
      <c r="E3" s="44" t="str">
        <f>C3&amp;" "&amp;D3</f>
        <v xml:space="preserve">ABC DERM ATO+ BAUME S8ML ECH P25 </v>
      </c>
      <c r="F3" s="45" t="s">
        <v>313</v>
      </c>
      <c r="G3" s="43">
        <v>25</v>
      </c>
      <c r="H3" s="56">
        <v>44.37</v>
      </c>
      <c r="I3" s="84">
        <f t="shared" ref="I3:I67" si="1">+ROUND(H3*1.055,2)</f>
        <v>46.81</v>
      </c>
      <c r="J3" s="43" t="str">
        <f t="shared" ref="J3:J67" si="2">+B3</f>
        <v>ABCDerm</v>
      </c>
    </row>
    <row r="4" spans="1:11" ht="13.5" customHeight="1">
      <c r="A4" s="41" t="s">
        <v>279</v>
      </c>
      <c r="B4" s="43" t="s">
        <v>312</v>
      </c>
      <c r="C4" s="43" t="s">
        <v>317</v>
      </c>
      <c r="E4" s="44" t="str">
        <f>C4&amp;" "&amp;D4</f>
        <v xml:space="preserve">ABC DERM ATO+ CR LAVANTE S8ML ECH P50 </v>
      </c>
      <c r="F4" s="45" t="s">
        <v>332</v>
      </c>
      <c r="G4" s="43">
        <v>50</v>
      </c>
      <c r="H4" s="56">
        <v>62.9</v>
      </c>
      <c r="I4" s="85">
        <f t="shared" si="1"/>
        <v>66.36</v>
      </c>
      <c r="J4" s="43" t="str">
        <f t="shared" si="2"/>
        <v>ABCDerm</v>
      </c>
    </row>
    <row r="5" spans="1:11" ht="13.5" customHeight="1">
      <c r="A5" s="41" t="s">
        <v>279</v>
      </c>
      <c r="B5" s="43" t="s">
        <v>312</v>
      </c>
      <c r="C5" s="43" t="s">
        <v>462</v>
      </c>
      <c r="E5" s="44" t="str">
        <f t="shared" si="0"/>
        <v xml:space="preserve">ABC DERM ATO+ CR LAVANTE S8ML ECH P25 </v>
      </c>
      <c r="F5" s="45" t="s">
        <v>461</v>
      </c>
      <c r="G5" s="43">
        <v>25</v>
      </c>
      <c r="H5" s="56">
        <v>36.844004750000003</v>
      </c>
      <c r="I5" s="85">
        <f t="shared" si="1"/>
        <v>38.869999999999997</v>
      </c>
      <c r="J5" s="43" t="str">
        <f t="shared" si="2"/>
        <v>ABCDerm</v>
      </c>
    </row>
    <row r="6" spans="1:11" ht="13.5" customHeight="1">
      <c r="A6" s="41" t="s">
        <v>279</v>
      </c>
      <c r="B6" s="43" t="s">
        <v>312</v>
      </c>
      <c r="C6" s="43" t="s">
        <v>463</v>
      </c>
      <c r="E6" s="44" t="str">
        <f t="shared" si="0"/>
        <v xml:space="preserve">ABC DERM CHANGE INTENSIF S8ML ECH P25 </v>
      </c>
      <c r="F6" s="45" t="s">
        <v>360</v>
      </c>
      <c r="G6" s="43">
        <v>25</v>
      </c>
      <c r="H6" s="56">
        <v>61.78</v>
      </c>
      <c r="I6" s="85">
        <f t="shared" si="1"/>
        <v>65.180000000000007</v>
      </c>
      <c r="J6" s="43" t="str">
        <f t="shared" si="2"/>
        <v>ABCDerm</v>
      </c>
    </row>
    <row r="7" spans="1:11" ht="13.5" customHeight="1">
      <c r="A7" s="86" t="s">
        <v>279</v>
      </c>
      <c r="B7" s="87" t="s">
        <v>312</v>
      </c>
      <c r="C7" s="87" t="s">
        <v>319</v>
      </c>
      <c r="D7" s="89"/>
      <c r="E7" s="90" t="str">
        <f t="shared" si="0"/>
        <v xml:space="preserve">ABC DERM COLD CREAM CORPS T15ML </v>
      </c>
      <c r="F7" s="91" t="s">
        <v>318</v>
      </c>
      <c r="G7" s="92">
        <v>1</v>
      </c>
      <c r="H7" s="93">
        <v>8.2249999999999996</v>
      </c>
      <c r="I7" s="94">
        <f t="shared" si="1"/>
        <v>8.68</v>
      </c>
      <c r="J7" s="92" t="str">
        <f t="shared" si="2"/>
        <v>ABCDerm</v>
      </c>
      <c r="K7" s="88" t="s">
        <v>520</v>
      </c>
    </row>
    <row r="8" spans="1:11" ht="13.5" customHeight="1">
      <c r="A8" s="41" t="s">
        <v>279</v>
      </c>
      <c r="B8" s="43" t="s">
        <v>312</v>
      </c>
      <c r="C8" s="43" t="s">
        <v>458</v>
      </c>
      <c r="E8" s="44" t="str">
        <f t="shared" si="0"/>
        <v xml:space="preserve">ABC DERM H20 D10ML P25 </v>
      </c>
      <c r="F8" s="45" t="s">
        <v>362</v>
      </c>
      <c r="G8" s="43">
        <v>25</v>
      </c>
      <c r="H8" s="56">
        <v>63.47</v>
      </c>
      <c r="I8" s="85">
        <f t="shared" si="1"/>
        <v>66.959999999999994</v>
      </c>
      <c r="J8" s="43" t="str">
        <f t="shared" si="2"/>
        <v>ABCDerm</v>
      </c>
    </row>
    <row r="9" spans="1:11" ht="14.5">
      <c r="A9" s="41" t="s">
        <v>279</v>
      </c>
      <c r="B9" s="43" t="s">
        <v>312</v>
      </c>
      <c r="C9" s="52" t="s">
        <v>321</v>
      </c>
      <c r="E9" s="44" t="str">
        <f t="shared" si="0"/>
        <v xml:space="preserve">ABC DERM H2O F20ML </v>
      </c>
      <c r="F9" s="45" t="s">
        <v>320</v>
      </c>
      <c r="G9" s="63">
        <v>1</v>
      </c>
      <c r="H9" s="56">
        <v>7.57</v>
      </c>
      <c r="I9" s="85">
        <f t="shared" si="1"/>
        <v>7.99</v>
      </c>
      <c r="J9" s="43" t="str">
        <f t="shared" si="2"/>
        <v>ABCDerm</v>
      </c>
    </row>
    <row r="10" spans="1:11" ht="13.5" customHeight="1">
      <c r="A10" s="41" t="s">
        <v>279</v>
      </c>
      <c r="B10" s="43" t="s">
        <v>312</v>
      </c>
      <c r="C10" s="43" t="s">
        <v>460</v>
      </c>
      <c r="E10" s="44" t="str">
        <f t="shared" si="0"/>
        <v xml:space="preserve">ABC DERM HULE D10ML P25 </v>
      </c>
      <c r="F10" s="45" t="s">
        <v>459</v>
      </c>
      <c r="G10" s="43">
        <v>25</v>
      </c>
      <c r="H10" s="56">
        <v>87.443124999999995</v>
      </c>
      <c r="I10" s="84">
        <f t="shared" si="1"/>
        <v>92.25</v>
      </c>
      <c r="J10" s="43" t="str">
        <f t="shared" si="2"/>
        <v>ABCDerm</v>
      </c>
    </row>
    <row r="11" spans="1:11" ht="13.5" customHeight="1">
      <c r="A11" s="41" t="s">
        <v>279</v>
      </c>
      <c r="B11" s="43" t="s">
        <v>312</v>
      </c>
      <c r="C11" s="43" t="s">
        <v>322</v>
      </c>
      <c r="E11" s="44" t="str">
        <f t="shared" si="0"/>
        <v xml:space="preserve">ABC DERM MOUSSANT S 8ML ECH P50 </v>
      </c>
      <c r="F11" s="45" t="s">
        <v>361</v>
      </c>
      <c r="G11" s="43">
        <v>25</v>
      </c>
      <c r="H11" s="56">
        <v>72.62</v>
      </c>
      <c r="I11" s="84">
        <f t="shared" si="1"/>
        <v>76.61</v>
      </c>
      <c r="J11" s="43" t="str">
        <f t="shared" si="2"/>
        <v>ABCDerm</v>
      </c>
    </row>
    <row r="12" spans="1:11" ht="13.5" customHeight="1">
      <c r="A12" s="41" t="s">
        <v>279</v>
      </c>
      <c r="B12" s="43" t="s">
        <v>312</v>
      </c>
      <c r="C12" s="52" t="s">
        <v>324</v>
      </c>
      <c r="E12" s="44" t="str">
        <f t="shared" si="0"/>
        <v xml:space="preserve">ABC DERM MOUSSANT T15ML </v>
      </c>
      <c r="F12" s="45" t="s">
        <v>323</v>
      </c>
      <c r="G12" s="63">
        <v>1</v>
      </c>
      <c r="H12" s="56">
        <v>8.1300000000000008</v>
      </c>
      <c r="I12" s="85">
        <f t="shared" si="1"/>
        <v>8.58</v>
      </c>
      <c r="J12" s="43" t="str">
        <f t="shared" si="2"/>
        <v>ABCDerm</v>
      </c>
    </row>
    <row r="13" spans="1:11" ht="13.5" customHeight="1">
      <c r="A13" s="41" t="s">
        <v>279</v>
      </c>
      <c r="B13" s="43" t="s">
        <v>312</v>
      </c>
      <c r="C13" s="43" t="s">
        <v>326</v>
      </c>
      <c r="E13" s="44" t="str">
        <f t="shared" si="0"/>
        <v xml:space="preserve">ABC DERM PERI ORAL ECH T5ML P25 </v>
      </c>
      <c r="F13" s="45" t="s">
        <v>325</v>
      </c>
      <c r="G13" s="43">
        <v>25</v>
      </c>
      <c r="H13" s="56">
        <v>71.06</v>
      </c>
      <c r="I13" s="84">
        <f t="shared" si="1"/>
        <v>74.97</v>
      </c>
      <c r="J13" s="43" t="str">
        <f t="shared" si="2"/>
        <v>ABCDerm</v>
      </c>
    </row>
    <row r="14" spans="1:11" ht="13.5" customHeight="1">
      <c r="A14" s="86" t="s">
        <v>279</v>
      </c>
      <c r="B14" s="87" t="s">
        <v>312</v>
      </c>
      <c r="C14" s="87" t="s">
        <v>464</v>
      </c>
      <c r="D14" s="89"/>
      <c r="E14" s="90" t="str">
        <f>C14&amp;" "&amp;D14</f>
        <v xml:space="preserve">ABCDERM COLD CR CORPS S8ML P25 </v>
      </c>
      <c r="F14" s="91" t="s">
        <v>363</v>
      </c>
      <c r="G14" s="92">
        <v>25</v>
      </c>
      <c r="H14" s="93">
        <v>42.88</v>
      </c>
      <c r="I14" s="94">
        <f t="shared" si="1"/>
        <v>45.24</v>
      </c>
      <c r="J14" s="92" t="str">
        <f t="shared" si="2"/>
        <v>ABCDerm</v>
      </c>
      <c r="K14" s="88" t="s">
        <v>520</v>
      </c>
    </row>
    <row r="15" spans="1:11" ht="13.5" customHeight="1">
      <c r="A15" s="41" t="s">
        <v>279</v>
      </c>
      <c r="B15" s="36" t="s">
        <v>208</v>
      </c>
      <c r="C15" s="54" t="s">
        <v>187</v>
      </c>
      <c r="D15" s="43" t="s">
        <v>95</v>
      </c>
      <c r="E15" s="44" t="str">
        <f>C15&amp;" "&amp;D15</f>
        <v>ATODERM CREME 15ml</v>
      </c>
      <c r="F15" s="45" t="s">
        <v>426</v>
      </c>
      <c r="G15" s="63">
        <v>1</v>
      </c>
      <c r="H15" s="56">
        <v>8.75</v>
      </c>
      <c r="I15" s="85">
        <f t="shared" si="1"/>
        <v>9.23</v>
      </c>
      <c r="J15" s="43" t="str">
        <f t="shared" si="2"/>
        <v>Atoderm</v>
      </c>
    </row>
    <row r="16" spans="1:11" ht="13.5" customHeight="1">
      <c r="A16" s="41" t="s">
        <v>279</v>
      </c>
      <c r="B16" s="36" t="s">
        <v>208</v>
      </c>
      <c r="C16" s="36" t="s">
        <v>187</v>
      </c>
      <c r="D16" s="36" t="s">
        <v>110</v>
      </c>
      <c r="E16" s="44" t="str">
        <f t="shared" si="0"/>
        <v>ATODERM CREME 8 ml sachet</v>
      </c>
      <c r="F16" s="45" t="s">
        <v>366</v>
      </c>
      <c r="G16" s="43">
        <v>25</v>
      </c>
      <c r="H16" s="56">
        <v>61.449715249999997</v>
      </c>
      <c r="I16" s="85">
        <f t="shared" si="1"/>
        <v>64.83</v>
      </c>
      <c r="J16" s="43" t="str">
        <f t="shared" si="2"/>
        <v>Atoderm</v>
      </c>
    </row>
    <row r="17" spans="1:11" ht="13.5" customHeight="1">
      <c r="A17" s="86" t="s">
        <v>279</v>
      </c>
      <c r="B17" s="87" t="s">
        <v>208</v>
      </c>
      <c r="C17" s="87" t="s">
        <v>415</v>
      </c>
      <c r="D17" s="89" t="s">
        <v>417</v>
      </c>
      <c r="E17" s="90" t="str">
        <f t="shared" si="0"/>
        <v>ATODERM GEL DOUCHE /Shower gel 15 ml Tube</v>
      </c>
      <c r="F17" s="91" t="s">
        <v>420</v>
      </c>
      <c r="G17" s="92">
        <v>1</v>
      </c>
      <c r="H17" s="93">
        <v>8.93</v>
      </c>
      <c r="I17" s="94">
        <f t="shared" si="1"/>
        <v>9.42</v>
      </c>
      <c r="J17" s="92" t="str">
        <f t="shared" si="2"/>
        <v>Atoderm</v>
      </c>
      <c r="K17" s="88" t="s">
        <v>520</v>
      </c>
    </row>
    <row r="18" spans="1:11" ht="13.5" customHeight="1">
      <c r="A18" s="41" t="s">
        <v>279</v>
      </c>
      <c r="B18" s="43" t="s">
        <v>208</v>
      </c>
      <c r="C18" s="46" t="s">
        <v>402</v>
      </c>
      <c r="D18" s="43" t="s">
        <v>103</v>
      </c>
      <c r="E18" s="44" t="str">
        <f t="shared" si="0"/>
        <v>ATODERM INTENSIVE 8 ml tube</v>
      </c>
      <c r="F18" s="45" t="s">
        <v>413</v>
      </c>
      <c r="G18" s="43">
        <v>25</v>
      </c>
      <c r="H18" s="56">
        <v>68.505499999999998</v>
      </c>
      <c r="I18" s="85">
        <f t="shared" si="1"/>
        <v>72.27</v>
      </c>
      <c r="J18" s="43" t="str">
        <f t="shared" si="2"/>
        <v>Atoderm</v>
      </c>
    </row>
    <row r="19" spans="1:11" ht="13.5" customHeight="1">
      <c r="A19" s="41" t="s">
        <v>279</v>
      </c>
      <c r="B19" s="43" t="s">
        <v>208</v>
      </c>
      <c r="C19" s="53" t="s">
        <v>402</v>
      </c>
      <c r="D19" s="43" t="s">
        <v>417</v>
      </c>
      <c r="E19" s="44" t="str">
        <f t="shared" si="0"/>
        <v>ATODERM INTENSIVE 15 ml Tube</v>
      </c>
      <c r="F19" s="45" t="s">
        <v>419</v>
      </c>
      <c r="G19" s="63">
        <v>1</v>
      </c>
      <c r="H19" s="56">
        <v>10</v>
      </c>
      <c r="I19" s="85">
        <f t="shared" si="1"/>
        <v>10.55</v>
      </c>
      <c r="J19" s="43" t="str">
        <f t="shared" si="2"/>
        <v>Atoderm</v>
      </c>
    </row>
    <row r="20" spans="1:11" ht="13.5" customHeight="1">
      <c r="A20" s="41" t="s">
        <v>279</v>
      </c>
      <c r="B20" s="43" t="s">
        <v>208</v>
      </c>
      <c r="C20" s="46" t="s">
        <v>386</v>
      </c>
      <c r="D20" s="43" t="s">
        <v>103</v>
      </c>
      <c r="E20" s="44" t="str">
        <f t="shared" si="0"/>
        <v>ATODERM INTENSIVE GEL MOUSSANT / Foaming gel 8 ml tube</v>
      </c>
      <c r="F20" s="45" t="s">
        <v>410</v>
      </c>
      <c r="G20" s="43">
        <v>25</v>
      </c>
      <c r="H20" s="56">
        <v>66.875475625000007</v>
      </c>
      <c r="I20" s="85">
        <f t="shared" si="1"/>
        <v>70.55</v>
      </c>
      <c r="J20" s="43" t="str">
        <f t="shared" si="2"/>
        <v>Atoderm</v>
      </c>
    </row>
    <row r="21" spans="1:11" ht="13.5" customHeight="1">
      <c r="A21" s="41" t="s">
        <v>279</v>
      </c>
      <c r="B21" s="36" t="s">
        <v>208</v>
      </c>
      <c r="C21" s="36" t="s">
        <v>188</v>
      </c>
      <c r="D21" s="36" t="s">
        <v>307</v>
      </c>
      <c r="E21" s="44" t="str">
        <f t="shared" si="0"/>
        <v>ATODERM MOUSSANT 10 ml</v>
      </c>
      <c r="F21" s="45" t="s">
        <v>177</v>
      </c>
      <c r="G21" s="43">
        <v>48</v>
      </c>
      <c r="H21" s="56">
        <v>117.1708</v>
      </c>
      <c r="I21" s="84">
        <f t="shared" si="1"/>
        <v>123.62</v>
      </c>
      <c r="J21" s="43" t="str">
        <f t="shared" si="2"/>
        <v>Atoderm</v>
      </c>
    </row>
    <row r="22" spans="1:11" ht="13.5" customHeight="1">
      <c r="A22" s="86" t="s">
        <v>279</v>
      </c>
      <c r="B22" s="87" t="s">
        <v>208</v>
      </c>
      <c r="C22" s="87" t="s">
        <v>308</v>
      </c>
      <c r="D22" s="89" t="s">
        <v>309</v>
      </c>
      <c r="E22" s="90" t="str">
        <f t="shared" si="0"/>
        <v>ATODERM PAIN SURGRAS 20 gr</v>
      </c>
      <c r="F22" s="91" t="s">
        <v>178</v>
      </c>
      <c r="G22" s="92">
        <v>10</v>
      </c>
      <c r="H22" s="93">
        <v>62.22</v>
      </c>
      <c r="I22" s="94">
        <f t="shared" si="1"/>
        <v>65.64</v>
      </c>
      <c r="J22" s="92" t="str">
        <f t="shared" si="2"/>
        <v>Atoderm</v>
      </c>
      <c r="K22" s="88" t="s">
        <v>520</v>
      </c>
    </row>
    <row r="23" spans="1:11" ht="13.5" customHeight="1">
      <c r="A23" s="41" t="s">
        <v>279</v>
      </c>
      <c r="B23" s="36" t="s">
        <v>208</v>
      </c>
      <c r="C23" s="36" t="s">
        <v>227</v>
      </c>
      <c r="D23" s="36" t="s">
        <v>304</v>
      </c>
      <c r="E23" s="44" t="str">
        <f t="shared" si="0"/>
        <v>ATODERM PO ZINC  8 ml</v>
      </c>
      <c r="F23" s="45" t="s">
        <v>367</v>
      </c>
      <c r="G23" s="43">
        <v>25</v>
      </c>
      <c r="H23" s="56">
        <v>63.84</v>
      </c>
      <c r="I23" s="85">
        <f t="shared" si="1"/>
        <v>67.349999999999994</v>
      </c>
      <c r="J23" s="43" t="str">
        <f t="shared" si="2"/>
        <v>Atoderm</v>
      </c>
    </row>
    <row r="24" spans="1:11" ht="13.5" customHeight="1">
      <c r="A24" s="41" t="s">
        <v>279</v>
      </c>
      <c r="B24" s="36" t="s">
        <v>208</v>
      </c>
      <c r="C24" s="36" t="s">
        <v>156</v>
      </c>
      <c r="D24" s="36" t="s">
        <v>304</v>
      </c>
      <c r="E24" s="44" t="str">
        <f t="shared" si="0"/>
        <v>ATODERM PP BAUME 8 ml</v>
      </c>
      <c r="F24" s="45" t="s">
        <v>490</v>
      </c>
      <c r="G24" s="43">
        <v>25</v>
      </c>
      <c r="H24" s="56">
        <v>69.05</v>
      </c>
      <c r="I24" s="84">
        <f t="shared" si="1"/>
        <v>72.849999999999994</v>
      </c>
      <c r="J24" s="43" t="str">
        <f t="shared" si="2"/>
        <v>Atoderm</v>
      </c>
    </row>
    <row r="25" spans="1:11" ht="13.5" customHeight="1">
      <c r="A25" s="41" t="s">
        <v>279</v>
      </c>
      <c r="B25" s="36" t="s">
        <v>208</v>
      </c>
      <c r="C25" s="36" t="s">
        <v>155</v>
      </c>
      <c r="D25" s="36" t="s">
        <v>95</v>
      </c>
      <c r="E25" s="44" t="str">
        <f t="shared" si="0"/>
        <v>ATODERM PP GEL MOUSSANT 15ml</v>
      </c>
      <c r="F25" s="45"/>
      <c r="G25" s="43">
        <v>1</v>
      </c>
      <c r="I25" s="84">
        <f t="shared" si="1"/>
        <v>0</v>
      </c>
      <c r="J25" s="43" t="str">
        <f t="shared" si="2"/>
        <v>Atoderm</v>
      </c>
    </row>
    <row r="26" spans="1:11" ht="13.5" customHeight="1">
      <c r="A26" s="41" t="s">
        <v>279</v>
      </c>
      <c r="B26" s="36" t="s">
        <v>208</v>
      </c>
      <c r="C26" s="36" t="s">
        <v>155</v>
      </c>
      <c r="D26" s="36" t="s">
        <v>307</v>
      </c>
      <c r="E26" s="44" t="str">
        <f t="shared" si="0"/>
        <v>ATODERM PP GEL MOUSSANT 10 ml</v>
      </c>
      <c r="F26" s="45" t="s">
        <v>368</v>
      </c>
      <c r="G26" s="43">
        <v>25</v>
      </c>
      <c r="H26" s="56">
        <v>67.64</v>
      </c>
      <c r="I26" s="85">
        <f t="shared" si="1"/>
        <v>71.36</v>
      </c>
      <c r="J26" s="43" t="str">
        <f t="shared" si="2"/>
        <v>Atoderm</v>
      </c>
    </row>
    <row r="27" spans="1:11" ht="13.5" customHeight="1">
      <c r="A27" s="41" t="s">
        <v>279</v>
      </c>
      <c r="B27" s="43" t="s">
        <v>208</v>
      </c>
      <c r="C27" s="46" t="s">
        <v>409</v>
      </c>
      <c r="D27" s="43" t="s">
        <v>103</v>
      </c>
      <c r="E27" s="44" t="str">
        <f t="shared" si="0"/>
        <v>ATODERM PREVENTIVE 8 ml tube</v>
      </c>
      <c r="F27" s="45" t="s">
        <v>412</v>
      </c>
      <c r="G27" s="43">
        <v>25</v>
      </c>
      <c r="H27" s="56">
        <v>65.708124999999995</v>
      </c>
      <c r="I27" s="85">
        <f t="shared" si="1"/>
        <v>69.319999999999993</v>
      </c>
      <c r="J27" s="43" t="str">
        <f t="shared" si="2"/>
        <v>Atoderm</v>
      </c>
    </row>
    <row r="28" spans="1:11" ht="13.5" customHeight="1">
      <c r="A28" s="41" t="s">
        <v>279</v>
      </c>
      <c r="B28" s="43" t="s">
        <v>208</v>
      </c>
      <c r="C28" s="53" t="s">
        <v>409</v>
      </c>
      <c r="D28" s="43" t="s">
        <v>417</v>
      </c>
      <c r="E28" s="44" t="str">
        <f t="shared" si="0"/>
        <v>ATODERM PREVENTIVE 15 ml Tube</v>
      </c>
      <c r="F28" s="45" t="s">
        <v>418</v>
      </c>
      <c r="G28" s="63">
        <v>1</v>
      </c>
      <c r="H28" s="56">
        <v>9.7799999999999994</v>
      </c>
      <c r="I28" s="85">
        <f t="shared" si="1"/>
        <v>10.32</v>
      </c>
      <c r="J28" s="43" t="str">
        <f t="shared" si="2"/>
        <v>Atoderm</v>
      </c>
    </row>
    <row r="29" spans="1:11" ht="13.5" customHeight="1">
      <c r="A29" s="41" t="s">
        <v>279</v>
      </c>
      <c r="B29" s="43" t="s">
        <v>207</v>
      </c>
      <c r="C29" s="43" t="s">
        <v>310</v>
      </c>
      <c r="D29" s="43" t="s">
        <v>382</v>
      </c>
      <c r="E29" s="44" t="str">
        <f>C29&amp;" "&amp;D29</f>
        <v>CICABIO CREME CICATRISANTE 5ml tube</v>
      </c>
      <c r="F29" s="45" t="s">
        <v>369</v>
      </c>
      <c r="G29" s="43">
        <v>25</v>
      </c>
      <c r="H29" s="56">
        <v>80.5</v>
      </c>
      <c r="I29" s="85">
        <f t="shared" si="1"/>
        <v>84.93</v>
      </c>
      <c r="J29" s="43" t="str">
        <f t="shared" si="2"/>
        <v>Cicabio</v>
      </c>
    </row>
    <row r="30" spans="1:11" ht="13.5" customHeight="1">
      <c r="A30" s="41" t="s">
        <v>279</v>
      </c>
      <c r="B30" s="43" t="s">
        <v>207</v>
      </c>
      <c r="C30" s="43" t="s">
        <v>273</v>
      </c>
      <c r="D30" s="43" t="s">
        <v>171</v>
      </c>
      <c r="E30" s="44" t="str">
        <f t="shared" si="0"/>
        <v>CICABIO LOTION 5 ml</v>
      </c>
      <c r="F30" s="45" t="s">
        <v>179</v>
      </c>
      <c r="G30" s="43">
        <v>25</v>
      </c>
      <c r="H30" s="56">
        <v>150.88376624999998</v>
      </c>
      <c r="I30" s="85">
        <f t="shared" si="1"/>
        <v>159.18</v>
      </c>
      <c r="J30" s="43" t="str">
        <f t="shared" si="2"/>
        <v>Cicabio</v>
      </c>
    </row>
    <row r="31" spans="1:11" ht="13.5" customHeight="1">
      <c r="A31" s="41" t="s">
        <v>279</v>
      </c>
      <c r="B31" s="43" t="s">
        <v>207</v>
      </c>
      <c r="C31" s="46" t="s">
        <v>408</v>
      </c>
      <c r="D31" s="43" t="s">
        <v>104</v>
      </c>
      <c r="E31" s="44" t="str">
        <f t="shared" si="0"/>
        <v>CICABIO SPF50+ 5 ml tube</v>
      </c>
      <c r="F31" s="45" t="s">
        <v>411</v>
      </c>
      <c r="G31" s="43">
        <v>25</v>
      </c>
      <c r="H31" s="56">
        <v>80.435821375000003</v>
      </c>
      <c r="I31" s="85">
        <f t="shared" si="1"/>
        <v>84.86</v>
      </c>
      <c r="J31" s="43" t="str">
        <f t="shared" si="2"/>
        <v>Cicabio</v>
      </c>
    </row>
    <row r="32" spans="1:11" ht="13.5" customHeight="1">
      <c r="A32" s="73" t="s">
        <v>279</v>
      </c>
      <c r="B32" s="52" t="s">
        <v>207</v>
      </c>
      <c r="C32" s="54" t="s">
        <v>376</v>
      </c>
      <c r="D32" s="52" t="s">
        <v>18</v>
      </c>
      <c r="E32" s="52" t="str">
        <f>C32&amp;" "&amp;D32</f>
        <v>CICABIO 50+ 200ml</v>
      </c>
      <c r="F32" s="74" t="s">
        <v>519</v>
      </c>
      <c r="G32" s="52">
        <v>1</v>
      </c>
      <c r="H32" s="75">
        <v>100</v>
      </c>
      <c r="I32" s="75">
        <f>+ROUND(H32*1.055,2)</f>
        <v>105.5</v>
      </c>
      <c r="J32" s="43" t="str">
        <f>+B32</f>
        <v>Cicabio</v>
      </c>
    </row>
    <row r="33" spans="1:11" ht="13.5" customHeight="1">
      <c r="A33" s="41" t="s">
        <v>279</v>
      </c>
      <c r="B33" s="43" t="s">
        <v>331</v>
      </c>
      <c r="C33" s="43" t="s">
        <v>176</v>
      </c>
      <c r="E33" s="44" t="str">
        <f t="shared" si="0"/>
        <v xml:space="preserve">NODE DS+ SHAMPOOING  8 ml tubes / Box of 50 </v>
      </c>
      <c r="F33" s="45" t="s">
        <v>364</v>
      </c>
      <c r="G33" s="43">
        <v>25</v>
      </c>
      <c r="H33" s="56">
        <v>80.7</v>
      </c>
      <c r="I33" s="84">
        <f t="shared" si="1"/>
        <v>85.14</v>
      </c>
      <c r="J33" s="43" t="str">
        <f t="shared" si="2"/>
        <v>Nodé</v>
      </c>
    </row>
    <row r="34" spans="1:11" ht="13.5" customHeight="1">
      <c r="A34" s="41" t="s">
        <v>279</v>
      </c>
      <c r="B34" s="43" t="s">
        <v>331</v>
      </c>
      <c r="C34" s="43" t="s">
        <v>421</v>
      </c>
      <c r="E34" s="44" t="str">
        <f t="shared" si="0"/>
        <v xml:space="preserve">NODE SHAMPOOING FLUIDE D10ML ECH P48 </v>
      </c>
      <c r="F34" s="45" t="s">
        <v>365</v>
      </c>
      <c r="G34" s="43">
        <v>25</v>
      </c>
      <c r="H34" s="56">
        <v>73.849999999999994</v>
      </c>
      <c r="I34" s="84">
        <f t="shared" si="1"/>
        <v>77.91</v>
      </c>
      <c r="J34" s="43" t="str">
        <f t="shared" si="2"/>
        <v>Nodé</v>
      </c>
    </row>
    <row r="35" spans="1:11" ht="13.5" customHeight="1">
      <c r="A35" s="41" t="s">
        <v>279</v>
      </c>
      <c r="B35" s="36" t="s">
        <v>113</v>
      </c>
      <c r="C35" s="36" t="s">
        <v>107</v>
      </c>
      <c r="D35" s="36" t="s">
        <v>171</v>
      </c>
      <c r="E35" s="44" t="str">
        <f t="shared" si="0"/>
        <v>PHOTODERM AKN MAT SPF30 5 ml</v>
      </c>
      <c r="F35" s="45" t="s">
        <v>106</v>
      </c>
      <c r="G35" s="43">
        <v>25</v>
      </c>
      <c r="H35" s="56">
        <v>88.23</v>
      </c>
      <c r="I35" s="84">
        <f t="shared" si="1"/>
        <v>93.08</v>
      </c>
      <c r="J35" s="43" t="str">
        <f t="shared" si="2"/>
        <v>Photoderm</v>
      </c>
    </row>
    <row r="36" spans="1:11" ht="13.5" customHeight="1">
      <c r="A36" s="41" t="s">
        <v>279</v>
      </c>
      <c r="B36" s="36" t="s">
        <v>113</v>
      </c>
      <c r="C36" s="54" t="s">
        <v>298</v>
      </c>
      <c r="D36" s="47" t="s">
        <v>14</v>
      </c>
      <c r="E36" s="44" t="str">
        <f t="shared" si="0"/>
        <v>PHOTODERM APRES SOLEIL T 100 ml</v>
      </c>
      <c r="F36" s="45" t="s">
        <v>182</v>
      </c>
      <c r="G36" s="43">
        <v>1</v>
      </c>
      <c r="H36" s="56" t="s">
        <v>311</v>
      </c>
      <c r="I36" s="85" t="e">
        <f t="shared" si="1"/>
        <v>#VALUE!</v>
      </c>
      <c r="J36" s="43" t="str">
        <f t="shared" si="2"/>
        <v>Photoderm</v>
      </c>
    </row>
    <row r="37" spans="1:11" ht="13.5" customHeight="1">
      <c r="A37" s="41" t="s">
        <v>279</v>
      </c>
      <c r="B37" s="36" t="s">
        <v>113</v>
      </c>
      <c r="C37" s="36" t="s">
        <v>84</v>
      </c>
      <c r="D37" s="36" t="s">
        <v>104</v>
      </c>
      <c r="E37" s="44" t="str">
        <f t="shared" si="0"/>
        <v>PHOTODERM AR SPF50 + 5 ml tube</v>
      </c>
      <c r="F37" s="45" t="s">
        <v>346</v>
      </c>
      <c r="G37" s="43">
        <v>25</v>
      </c>
      <c r="H37" s="56">
        <v>108.12480262499999</v>
      </c>
      <c r="I37" s="85">
        <f t="shared" si="1"/>
        <v>114.07</v>
      </c>
      <c r="J37" s="43" t="str">
        <f t="shared" si="2"/>
        <v>Photoderm</v>
      </c>
    </row>
    <row r="38" spans="1:11" ht="13.5" customHeight="1">
      <c r="A38" s="41" t="s">
        <v>279</v>
      </c>
      <c r="B38" s="36" t="s">
        <v>113</v>
      </c>
      <c r="C38" s="36" t="s">
        <v>299</v>
      </c>
      <c r="D38" s="36" t="s">
        <v>171</v>
      </c>
      <c r="E38" s="44" t="str">
        <f t="shared" si="0"/>
        <v>PHOTODERM COMPACT DOREE 5 ml</v>
      </c>
      <c r="F38" s="45" t="s">
        <v>347</v>
      </c>
      <c r="G38" s="43">
        <v>50</v>
      </c>
      <c r="H38" s="56">
        <v>164.87227137499997</v>
      </c>
      <c r="I38" s="85">
        <f t="shared" si="1"/>
        <v>173.94</v>
      </c>
      <c r="J38" s="43" t="str">
        <f t="shared" si="2"/>
        <v>Photoderm</v>
      </c>
    </row>
    <row r="39" spans="1:11" ht="13.5" customHeight="1">
      <c r="A39" s="86" t="s">
        <v>279</v>
      </c>
      <c r="B39" s="87" t="s">
        <v>113</v>
      </c>
      <c r="C39" s="87" t="s">
        <v>300</v>
      </c>
      <c r="D39" s="89" t="s">
        <v>301</v>
      </c>
      <c r="E39" s="90" t="str">
        <f t="shared" si="0"/>
        <v>PHOTODERM COMPACT TT CLAIR 0,5 ML</v>
      </c>
      <c r="F39" s="91" t="s">
        <v>348</v>
      </c>
      <c r="G39" s="92">
        <v>50</v>
      </c>
      <c r="H39" s="93">
        <v>164.63558124999997</v>
      </c>
      <c r="I39" s="94">
        <f t="shared" si="1"/>
        <v>173.69</v>
      </c>
      <c r="J39" s="92" t="str">
        <f t="shared" si="2"/>
        <v>Photoderm</v>
      </c>
      <c r="K39" s="88" t="s">
        <v>520</v>
      </c>
    </row>
    <row r="40" spans="1:11" ht="13.5" customHeight="1">
      <c r="A40" s="86" t="s">
        <v>279</v>
      </c>
      <c r="B40" s="87" t="s">
        <v>113</v>
      </c>
      <c r="C40" s="87" t="s">
        <v>272</v>
      </c>
      <c r="D40" s="89" t="s">
        <v>103</v>
      </c>
      <c r="E40" s="90" t="str">
        <f t="shared" si="0"/>
        <v>PHOTODERM KID LAIT SPF50+ 8 ml tube</v>
      </c>
      <c r="F40" s="91" t="s">
        <v>181</v>
      </c>
      <c r="G40" s="92">
        <v>25</v>
      </c>
      <c r="H40" s="93">
        <v>113.73</v>
      </c>
      <c r="I40" s="94">
        <f t="shared" si="1"/>
        <v>119.99</v>
      </c>
      <c r="J40" s="92" t="str">
        <f t="shared" si="2"/>
        <v>Photoderm</v>
      </c>
      <c r="K40" s="88" t="s">
        <v>520</v>
      </c>
    </row>
    <row r="41" spans="1:11" ht="13.5" customHeight="1">
      <c r="A41" s="41" t="s">
        <v>279</v>
      </c>
      <c r="B41" s="43" t="s">
        <v>113</v>
      </c>
      <c r="C41" s="46" t="s">
        <v>375</v>
      </c>
      <c r="E41" s="44" t="str">
        <f t="shared" si="0"/>
        <v xml:space="preserve">PHOTODERM M </v>
      </c>
      <c r="F41" s="45" t="s">
        <v>491</v>
      </c>
      <c r="G41" s="48">
        <v>25</v>
      </c>
      <c r="H41" s="56">
        <v>88.23</v>
      </c>
      <c r="I41" s="85">
        <f t="shared" si="1"/>
        <v>93.08</v>
      </c>
      <c r="J41" s="43" t="str">
        <f t="shared" si="2"/>
        <v>Photoderm</v>
      </c>
    </row>
    <row r="42" spans="1:11" ht="13.5" customHeight="1">
      <c r="A42" s="41" t="s">
        <v>279</v>
      </c>
      <c r="B42" s="43" t="s">
        <v>113</v>
      </c>
      <c r="C42" s="36" t="s">
        <v>499</v>
      </c>
      <c r="D42" s="43" t="s">
        <v>500</v>
      </c>
      <c r="E42" s="44" t="str">
        <f t="shared" si="0"/>
        <v>Photoderm Max Aquafluide Neutre 2ml tube</v>
      </c>
      <c r="F42" s="72" t="s">
        <v>515</v>
      </c>
      <c r="G42" s="48">
        <v>50</v>
      </c>
      <c r="H42" s="56">
        <f>13.06*17.5</f>
        <v>228.55</v>
      </c>
      <c r="I42" s="85">
        <f t="shared" si="1"/>
        <v>241.12</v>
      </c>
      <c r="J42" s="43" t="str">
        <f t="shared" si="2"/>
        <v>Photoderm</v>
      </c>
    </row>
    <row r="43" spans="1:11" ht="13.5" customHeight="1">
      <c r="A43" s="41" t="s">
        <v>279</v>
      </c>
      <c r="B43" s="43" t="s">
        <v>113</v>
      </c>
      <c r="C43" s="36" t="s">
        <v>501</v>
      </c>
      <c r="D43" s="43" t="s">
        <v>500</v>
      </c>
      <c r="E43" s="44" t="str">
        <f>C43&amp;" "&amp;D43</f>
        <v>Photoderm Max Aquafluide Claro 2ml tube</v>
      </c>
      <c r="F43" s="72" t="s">
        <v>516</v>
      </c>
      <c r="G43" s="48">
        <v>50</v>
      </c>
      <c r="H43" s="56">
        <f>13.23*18</f>
        <v>238.14000000000001</v>
      </c>
      <c r="I43" s="85">
        <f t="shared" si="1"/>
        <v>251.24</v>
      </c>
      <c r="J43" s="43" t="str">
        <f t="shared" si="2"/>
        <v>Photoderm</v>
      </c>
    </row>
    <row r="44" spans="1:11" ht="13.5" customHeight="1">
      <c r="A44" s="41" t="s">
        <v>279</v>
      </c>
      <c r="B44" s="43" t="s">
        <v>113</v>
      </c>
      <c r="C44" s="36" t="s">
        <v>502</v>
      </c>
      <c r="D44" s="43" t="s">
        <v>500</v>
      </c>
      <c r="E44" s="44" t="str">
        <f>C44&amp;" "&amp;D44</f>
        <v>Photoderm Max Aquafluide Dorado 2ml tube</v>
      </c>
      <c r="F44" s="72" t="s">
        <v>517</v>
      </c>
      <c r="G44" s="48">
        <v>50</v>
      </c>
      <c r="H44" s="56">
        <f>13.29*18</f>
        <v>239.21999999999997</v>
      </c>
      <c r="I44" s="85">
        <f t="shared" si="1"/>
        <v>252.38</v>
      </c>
      <c r="J44" s="43" t="str">
        <f t="shared" si="2"/>
        <v>Photoderm</v>
      </c>
    </row>
    <row r="45" spans="1:11" ht="13.5" customHeight="1">
      <c r="A45" s="41" t="s">
        <v>279</v>
      </c>
      <c r="B45" s="43" t="s">
        <v>113</v>
      </c>
      <c r="C45" s="36" t="s">
        <v>503</v>
      </c>
      <c r="D45" s="43" t="s">
        <v>500</v>
      </c>
      <c r="E45" s="44" t="str">
        <f>C45&amp;" "&amp;D45</f>
        <v>Photoderm Max Crème Teintée SPF 50+ 2ml tube</v>
      </c>
      <c r="F45" s="45" t="s">
        <v>512</v>
      </c>
      <c r="G45" s="48">
        <v>25</v>
      </c>
      <c r="I45" s="85">
        <f t="shared" si="1"/>
        <v>0</v>
      </c>
      <c r="J45" s="43" t="str">
        <f t="shared" si="2"/>
        <v>Photoderm</v>
      </c>
    </row>
    <row r="46" spans="1:11" ht="13.5" customHeight="1">
      <c r="A46" s="41" t="s">
        <v>279</v>
      </c>
      <c r="B46" s="36" t="s">
        <v>113</v>
      </c>
      <c r="C46" s="36" t="s">
        <v>302</v>
      </c>
      <c r="D46" s="36" t="s">
        <v>104</v>
      </c>
      <c r="E46" s="44" t="str">
        <f t="shared" si="0"/>
        <v>PHOTODERM MAX CR TEINTE SPF100 5 ml tube</v>
      </c>
      <c r="F46" s="45" t="s">
        <v>105</v>
      </c>
      <c r="G46" s="43">
        <v>25</v>
      </c>
      <c r="H46" s="56">
        <v>94.08</v>
      </c>
      <c r="I46" s="85">
        <f t="shared" si="1"/>
        <v>99.25</v>
      </c>
      <c r="J46" s="43" t="str">
        <f t="shared" si="2"/>
        <v>Photoderm</v>
      </c>
    </row>
    <row r="47" spans="1:11" ht="13.5" customHeight="1">
      <c r="A47" s="41" t="s">
        <v>279</v>
      </c>
      <c r="B47" s="36" t="s">
        <v>113</v>
      </c>
      <c r="C47" s="43" t="s">
        <v>355</v>
      </c>
      <c r="E47" s="44" t="s">
        <v>328</v>
      </c>
      <c r="F47" s="45" t="s">
        <v>353</v>
      </c>
      <c r="G47" s="43">
        <v>25</v>
      </c>
      <c r="H47" s="56">
        <v>111.64</v>
      </c>
      <c r="I47" s="84">
        <f t="shared" si="1"/>
        <v>117.78</v>
      </c>
      <c r="J47" s="43" t="str">
        <f t="shared" si="2"/>
        <v>Photoderm</v>
      </c>
    </row>
    <row r="48" spans="1:11" ht="13.5" customHeight="1">
      <c r="A48" s="41" t="s">
        <v>279</v>
      </c>
      <c r="B48" s="36" t="s">
        <v>113</v>
      </c>
      <c r="C48" s="43" t="s">
        <v>354</v>
      </c>
      <c r="E48" s="44" t="s">
        <v>327</v>
      </c>
      <c r="F48" s="45" t="s">
        <v>352</v>
      </c>
      <c r="G48" s="43">
        <v>25</v>
      </c>
      <c r="H48" s="56">
        <v>103.08</v>
      </c>
      <c r="I48" s="84">
        <f t="shared" si="1"/>
        <v>108.75</v>
      </c>
      <c r="J48" s="43" t="str">
        <f t="shared" si="2"/>
        <v>Photoderm</v>
      </c>
    </row>
    <row r="49" spans="1:11" ht="13.5" customHeight="1">
      <c r="A49" s="41" t="s">
        <v>279</v>
      </c>
      <c r="B49" s="36" t="s">
        <v>113</v>
      </c>
      <c r="C49" s="36" t="s">
        <v>55</v>
      </c>
      <c r="D49" s="36" t="s">
        <v>104</v>
      </c>
      <c r="E49" s="44" t="str">
        <f t="shared" ref="E49:E77" si="3">C49&amp;" "&amp;D49</f>
        <v>PHOTODERM MAX CREME SPF50+ 5 ml tube</v>
      </c>
      <c r="F49" s="45" t="s">
        <v>349</v>
      </c>
      <c r="G49" s="43">
        <v>25</v>
      </c>
      <c r="H49" s="56">
        <v>87.56</v>
      </c>
      <c r="I49" s="85">
        <f t="shared" si="1"/>
        <v>92.38</v>
      </c>
      <c r="J49" s="43" t="str">
        <f t="shared" si="2"/>
        <v>Photoderm</v>
      </c>
    </row>
    <row r="50" spans="1:11" ht="13.5" customHeight="1">
      <c r="A50" s="41" t="s">
        <v>279</v>
      </c>
      <c r="B50" s="36" t="s">
        <v>113</v>
      </c>
      <c r="C50" s="36" t="s">
        <v>239</v>
      </c>
      <c r="D50" s="36" t="s">
        <v>171</v>
      </c>
      <c r="E50" s="44" t="str">
        <f t="shared" si="3"/>
        <v>PHOTODERM MAX FLUIDE SPF100 5 ml</v>
      </c>
      <c r="F50" s="45" t="s">
        <v>350</v>
      </c>
      <c r="G50" s="43">
        <v>25</v>
      </c>
      <c r="H50" s="56">
        <v>90.2</v>
      </c>
      <c r="I50" s="85">
        <f t="shared" si="1"/>
        <v>95.16</v>
      </c>
      <c r="J50" s="43" t="str">
        <f t="shared" si="2"/>
        <v>Photoderm</v>
      </c>
    </row>
    <row r="51" spans="1:11" ht="13.5" customHeight="1">
      <c r="A51" s="41" t="s">
        <v>279</v>
      </c>
      <c r="B51" s="36" t="s">
        <v>113</v>
      </c>
      <c r="C51" s="36" t="s">
        <v>303</v>
      </c>
      <c r="D51" s="36" t="s">
        <v>171</v>
      </c>
      <c r="E51" s="44" t="str">
        <f t="shared" si="3"/>
        <v>PHOTODERM SPOT CREME 5 ml</v>
      </c>
      <c r="F51" s="45" t="s">
        <v>351</v>
      </c>
      <c r="G51" s="43">
        <v>25</v>
      </c>
      <c r="H51" s="56">
        <v>99.34</v>
      </c>
      <c r="I51" s="84">
        <f t="shared" si="1"/>
        <v>104.8</v>
      </c>
      <c r="J51" s="43" t="str">
        <f t="shared" si="2"/>
        <v>Photoderm</v>
      </c>
    </row>
    <row r="52" spans="1:11" ht="13.5" customHeight="1">
      <c r="A52" s="41" t="s">
        <v>279</v>
      </c>
      <c r="B52" s="36" t="s">
        <v>116</v>
      </c>
      <c r="C52" s="36" t="s">
        <v>74</v>
      </c>
      <c r="D52" s="36" t="s">
        <v>104</v>
      </c>
      <c r="E52" s="44" t="str">
        <f t="shared" si="3"/>
        <v>SEBIUM AI 5 ml tube</v>
      </c>
      <c r="F52" s="45" t="s">
        <v>356</v>
      </c>
      <c r="G52" s="43">
        <v>25</v>
      </c>
      <c r="H52" s="56">
        <v>76.334125</v>
      </c>
      <c r="I52" s="85">
        <f t="shared" si="1"/>
        <v>80.53</v>
      </c>
      <c r="J52" s="43" t="str">
        <f t="shared" si="2"/>
        <v>Sebium</v>
      </c>
    </row>
    <row r="53" spans="1:11" ht="13.5" customHeight="1">
      <c r="A53" s="41" t="s">
        <v>279</v>
      </c>
      <c r="B53" s="36" t="s">
        <v>116</v>
      </c>
      <c r="C53" s="36" t="s">
        <v>305</v>
      </c>
      <c r="D53" s="36" t="s">
        <v>104</v>
      </c>
      <c r="E53" s="44" t="str">
        <f t="shared" si="3"/>
        <v>SEBIUM AKN 5 ml tube</v>
      </c>
      <c r="F53" s="45" t="s">
        <v>455</v>
      </c>
      <c r="G53" s="43">
        <v>25</v>
      </c>
      <c r="H53" s="56">
        <v>82.79</v>
      </c>
      <c r="I53" s="85">
        <f t="shared" si="1"/>
        <v>87.34</v>
      </c>
      <c r="J53" s="43" t="str">
        <f t="shared" si="2"/>
        <v>Sebium</v>
      </c>
    </row>
    <row r="54" spans="1:11" ht="13.5" customHeight="1">
      <c r="A54" s="41" t="s">
        <v>279</v>
      </c>
      <c r="B54" s="43" t="s">
        <v>116</v>
      </c>
      <c r="C54" s="53" t="s">
        <v>374</v>
      </c>
      <c r="D54" s="43" t="s">
        <v>417</v>
      </c>
      <c r="E54" s="44" t="str">
        <f t="shared" si="3"/>
        <v>SEBIUM GLOBAL 15 ml Tube</v>
      </c>
      <c r="F54" s="45" t="s">
        <v>414</v>
      </c>
      <c r="G54" s="63">
        <v>1</v>
      </c>
      <c r="H54" s="56">
        <v>13.13</v>
      </c>
      <c r="I54" s="85">
        <f t="shared" si="1"/>
        <v>13.85</v>
      </c>
      <c r="J54" s="43" t="str">
        <f t="shared" si="2"/>
        <v>Sebium</v>
      </c>
    </row>
    <row r="55" spans="1:11" ht="13.5" customHeight="1">
      <c r="A55" s="41" t="s">
        <v>279</v>
      </c>
      <c r="B55" s="43" t="s">
        <v>116</v>
      </c>
      <c r="C55" s="46" t="s">
        <v>381</v>
      </c>
      <c r="D55" s="43" t="s">
        <v>382</v>
      </c>
      <c r="E55" s="44" t="str">
        <f t="shared" si="3"/>
        <v>SEBIUM GLOBAL  5ml tube</v>
      </c>
      <c r="F55" s="45" t="s">
        <v>380</v>
      </c>
      <c r="G55" s="48">
        <v>25</v>
      </c>
      <c r="H55" s="56">
        <v>41.69</v>
      </c>
      <c r="I55" s="85">
        <f t="shared" si="1"/>
        <v>43.98</v>
      </c>
      <c r="J55" s="43" t="str">
        <f t="shared" si="2"/>
        <v>Sebium</v>
      </c>
    </row>
    <row r="56" spans="1:11" ht="13.5" customHeight="1">
      <c r="A56" s="41" t="s">
        <v>279</v>
      </c>
      <c r="B56" s="36" t="s">
        <v>116</v>
      </c>
      <c r="C56" s="36" t="s">
        <v>13</v>
      </c>
      <c r="D56" s="36" t="s">
        <v>307</v>
      </c>
      <c r="E56" s="44" t="str">
        <f t="shared" si="3"/>
        <v>SEBIUM H2O 10 ml</v>
      </c>
      <c r="F56" s="45" t="s">
        <v>358</v>
      </c>
      <c r="G56" s="43">
        <v>25</v>
      </c>
      <c r="H56" s="56">
        <v>64.22</v>
      </c>
      <c r="I56" s="84">
        <f t="shared" si="1"/>
        <v>67.75</v>
      </c>
      <c r="J56" s="43" t="str">
        <f t="shared" si="2"/>
        <v>Sebium</v>
      </c>
    </row>
    <row r="57" spans="1:11" ht="13.5" customHeight="1">
      <c r="A57" s="41" t="s">
        <v>279</v>
      </c>
      <c r="B57" s="43" t="s">
        <v>116</v>
      </c>
      <c r="C57" s="53" t="s">
        <v>13</v>
      </c>
      <c r="D57" s="43" t="s">
        <v>416</v>
      </c>
      <c r="E57" s="44" t="str">
        <f t="shared" si="3"/>
        <v>SEBIUM H2O 20 ml Bottle</v>
      </c>
      <c r="F57" s="45" t="s">
        <v>357</v>
      </c>
      <c r="G57" s="43">
        <v>1</v>
      </c>
      <c r="H57" s="56">
        <v>7.51</v>
      </c>
      <c r="I57" s="84">
        <f t="shared" si="1"/>
        <v>7.92</v>
      </c>
      <c r="J57" s="43" t="str">
        <f t="shared" si="2"/>
        <v>Sebium</v>
      </c>
    </row>
    <row r="58" spans="1:11" ht="13.5" customHeight="1">
      <c r="A58" s="41" t="s">
        <v>279</v>
      </c>
      <c r="B58" s="43" t="s">
        <v>116</v>
      </c>
      <c r="C58" s="43" t="s">
        <v>330</v>
      </c>
      <c r="E58" s="44" t="str">
        <f t="shared" si="3"/>
        <v xml:space="preserve">SEBIUM HYDRA T5ML P25 </v>
      </c>
      <c r="F58" s="45" t="s">
        <v>329</v>
      </c>
      <c r="G58" s="43">
        <v>25</v>
      </c>
      <c r="H58" s="56">
        <v>71.739999999999995</v>
      </c>
      <c r="I58" s="84">
        <f t="shared" si="1"/>
        <v>75.69</v>
      </c>
      <c r="J58" s="43" t="str">
        <f t="shared" si="2"/>
        <v>Sebium</v>
      </c>
    </row>
    <row r="59" spans="1:11" ht="13.5" customHeight="1">
      <c r="A59" s="41" t="s">
        <v>279</v>
      </c>
      <c r="B59" s="36" t="s">
        <v>116</v>
      </c>
      <c r="C59" s="36" t="s">
        <v>109</v>
      </c>
      <c r="D59" s="36" t="s">
        <v>304</v>
      </c>
      <c r="E59" s="44" t="str">
        <f t="shared" si="3"/>
        <v>SEBIUM MASQUE 8 ml</v>
      </c>
      <c r="F59" s="45" t="s">
        <v>180</v>
      </c>
      <c r="G59" s="43">
        <v>50</v>
      </c>
      <c r="H59" s="56">
        <v>107.9374</v>
      </c>
      <c r="I59" s="84">
        <f t="shared" si="1"/>
        <v>113.87</v>
      </c>
      <c r="J59" s="43" t="str">
        <f t="shared" si="2"/>
        <v>Sebium</v>
      </c>
    </row>
    <row r="60" spans="1:11" ht="13.5" customHeight="1">
      <c r="A60" s="41" t="s">
        <v>279</v>
      </c>
      <c r="B60" s="36" t="s">
        <v>116</v>
      </c>
      <c r="C60" s="54" t="s">
        <v>306</v>
      </c>
      <c r="D60" s="36" t="s">
        <v>44</v>
      </c>
      <c r="E60" s="44" t="str">
        <f t="shared" si="3"/>
        <v>SEBIUM MOUSSANT 15 ml</v>
      </c>
      <c r="F60" s="45" t="s">
        <v>489</v>
      </c>
      <c r="G60" s="63">
        <v>1</v>
      </c>
      <c r="H60" s="56">
        <v>7.65</v>
      </c>
      <c r="I60" s="84">
        <f t="shared" si="1"/>
        <v>8.07</v>
      </c>
      <c r="J60" s="43" t="str">
        <f t="shared" si="2"/>
        <v>Sebium</v>
      </c>
    </row>
    <row r="61" spans="1:11" ht="13.5" customHeight="1">
      <c r="A61" s="86" t="s">
        <v>279</v>
      </c>
      <c r="B61" s="87" t="s">
        <v>116</v>
      </c>
      <c r="C61" s="87" t="s">
        <v>306</v>
      </c>
      <c r="D61" s="89" t="s">
        <v>307</v>
      </c>
      <c r="E61" s="90" t="str">
        <f>C61&amp;" "&amp;D61</f>
        <v>SEBIUM MOUSSANT 10 ml</v>
      </c>
      <c r="F61" s="91" t="s">
        <v>492</v>
      </c>
      <c r="G61" s="92">
        <v>25</v>
      </c>
      <c r="H61" s="93">
        <v>69.88</v>
      </c>
      <c r="I61" s="94">
        <f t="shared" si="1"/>
        <v>73.72</v>
      </c>
      <c r="J61" s="92" t="str">
        <f t="shared" si="2"/>
        <v>Sebium</v>
      </c>
      <c r="K61" s="88" t="s">
        <v>520</v>
      </c>
    </row>
    <row r="62" spans="1:11" ht="13.5" customHeight="1">
      <c r="A62" s="41" t="s">
        <v>279</v>
      </c>
      <c r="B62" s="36" t="s">
        <v>116</v>
      </c>
      <c r="C62" s="36" t="s">
        <v>306</v>
      </c>
      <c r="D62" s="49" t="s">
        <v>304</v>
      </c>
      <c r="E62" s="44" t="str">
        <f t="shared" si="3"/>
        <v>SEBIUM MOUSSANT 8 ml</v>
      </c>
      <c r="F62" s="45" t="s">
        <v>488</v>
      </c>
      <c r="G62" s="43">
        <v>25</v>
      </c>
      <c r="H62" s="56">
        <v>61.72</v>
      </c>
      <c r="I62" s="85">
        <f t="shared" si="1"/>
        <v>65.11</v>
      </c>
      <c r="J62" s="43" t="str">
        <f t="shared" si="2"/>
        <v>Sebium</v>
      </c>
    </row>
    <row r="63" spans="1:11" ht="13.5" customHeight="1">
      <c r="A63" s="41" t="s">
        <v>279</v>
      </c>
      <c r="B63" s="49" t="s">
        <v>116</v>
      </c>
      <c r="C63" s="49" t="s">
        <v>23</v>
      </c>
      <c r="D63" s="49" t="s">
        <v>382</v>
      </c>
      <c r="E63" s="44" t="str">
        <f>C63&amp;" "&amp;D63</f>
        <v>SEBIUM PORE REFINER 5ml tube</v>
      </c>
      <c r="F63" s="45" t="s">
        <v>359</v>
      </c>
      <c r="G63" s="43">
        <v>25</v>
      </c>
      <c r="H63" s="56">
        <v>82.17</v>
      </c>
      <c r="I63" s="84">
        <f t="shared" si="1"/>
        <v>86.69</v>
      </c>
      <c r="J63" s="43" t="str">
        <f t="shared" si="2"/>
        <v>Sebium</v>
      </c>
    </row>
    <row r="64" spans="1:11" ht="13.5" customHeight="1">
      <c r="A64" s="41" t="s">
        <v>279</v>
      </c>
      <c r="B64" s="43" t="s">
        <v>116</v>
      </c>
      <c r="C64" s="55" t="s">
        <v>23</v>
      </c>
      <c r="D64" s="36" t="s">
        <v>430</v>
      </c>
      <c r="E64" s="44" t="str">
        <f t="shared" si="3"/>
        <v>SEBIUM PORE REFINER 15 ml tube</v>
      </c>
      <c r="F64" s="45" t="s">
        <v>183</v>
      </c>
      <c r="G64" s="63">
        <v>1</v>
      </c>
      <c r="H64" s="56">
        <v>12.43</v>
      </c>
      <c r="I64" s="84">
        <f t="shared" si="1"/>
        <v>13.11</v>
      </c>
      <c r="J64" s="43" t="str">
        <f t="shared" si="2"/>
        <v>Sebium</v>
      </c>
    </row>
    <row r="65" spans="1:10" ht="13.5" customHeight="1">
      <c r="A65" s="41" t="s">
        <v>279</v>
      </c>
      <c r="B65" s="43" t="s">
        <v>115</v>
      </c>
      <c r="C65" s="43" t="s">
        <v>269</v>
      </c>
      <c r="D65" s="43" t="s">
        <v>171</v>
      </c>
      <c r="E65" s="44" t="str">
        <f t="shared" si="3"/>
        <v>SENSIBIO AR COMPACT TEINTEE FONCEE 5 ml</v>
      </c>
      <c r="F65" s="45" t="s">
        <v>276</v>
      </c>
      <c r="G65" s="43">
        <v>50</v>
      </c>
      <c r="H65" s="56">
        <v>203.26249999999996</v>
      </c>
      <c r="I65" s="75">
        <f t="shared" si="1"/>
        <v>214.44</v>
      </c>
      <c r="J65" s="43" t="str">
        <f t="shared" si="2"/>
        <v>Sensibio</v>
      </c>
    </row>
    <row r="66" spans="1:10" ht="13.5" customHeight="1">
      <c r="A66" s="41" t="s">
        <v>279</v>
      </c>
      <c r="B66" s="43" t="s">
        <v>115</v>
      </c>
      <c r="C66" s="43" t="s">
        <v>268</v>
      </c>
      <c r="D66" s="43" t="s">
        <v>171</v>
      </c>
      <c r="E66" s="44" t="str">
        <f t="shared" si="3"/>
        <v>SENSIBIO AR COMPACT TEINTEE NATURELLE 5 ml</v>
      </c>
      <c r="F66" s="45" t="s">
        <v>275</v>
      </c>
      <c r="G66" s="43">
        <v>50</v>
      </c>
      <c r="H66" s="56">
        <v>204.74</v>
      </c>
      <c r="I66" s="84">
        <f t="shared" si="1"/>
        <v>216</v>
      </c>
      <c r="J66" s="43" t="str">
        <f t="shared" si="2"/>
        <v>Sensibio</v>
      </c>
    </row>
    <row r="67" spans="1:10" ht="13.5" customHeight="1">
      <c r="A67" s="41" t="s">
        <v>279</v>
      </c>
      <c r="B67" s="43" t="s">
        <v>115</v>
      </c>
      <c r="C67" s="43" t="s">
        <v>469</v>
      </c>
      <c r="D67" s="43" t="s">
        <v>427</v>
      </c>
      <c r="E67" s="44" t="str">
        <f t="shared" si="3"/>
        <v>SENSIBIO CTR YEUX P50 2 ml mini canule</v>
      </c>
      <c r="F67" s="45" t="s">
        <v>342</v>
      </c>
      <c r="G67" s="43">
        <v>50</v>
      </c>
      <c r="H67" s="56">
        <v>217.8</v>
      </c>
      <c r="I67" s="85">
        <f t="shared" si="1"/>
        <v>229.78</v>
      </c>
      <c r="J67" s="43" t="str">
        <f t="shared" si="2"/>
        <v>Sensibio</v>
      </c>
    </row>
    <row r="68" spans="1:10" ht="13.5" customHeight="1">
      <c r="A68" s="41" t="s">
        <v>279</v>
      </c>
      <c r="B68" s="43" t="s">
        <v>115</v>
      </c>
      <c r="C68" s="43" t="s">
        <v>468</v>
      </c>
      <c r="D68" s="43" t="s">
        <v>427</v>
      </c>
      <c r="E68" s="44" t="str">
        <f>C68&amp;" "&amp;D68</f>
        <v>SENSIBIO CTR YEUX P25 2 ml mini canule</v>
      </c>
      <c r="F68" s="45" t="s">
        <v>467</v>
      </c>
      <c r="G68" s="43">
        <v>25</v>
      </c>
      <c r="H68" s="56">
        <v>41.125</v>
      </c>
      <c r="I68" s="85">
        <f t="shared" ref="I68:I75" si="4">+ROUND(H68*1.055,2)</f>
        <v>43.39</v>
      </c>
      <c r="J68" s="43" t="str">
        <f t="shared" ref="J68:J75" si="5">+B68</f>
        <v>Sensibio</v>
      </c>
    </row>
    <row r="69" spans="1:10" ht="13.5" customHeight="1">
      <c r="A69" s="41" t="s">
        <v>279</v>
      </c>
      <c r="B69" s="43" t="s">
        <v>115</v>
      </c>
      <c r="C69" s="43" t="s">
        <v>167</v>
      </c>
      <c r="D69" s="43" t="s">
        <v>171</v>
      </c>
      <c r="E69" s="44" t="str">
        <f t="shared" si="3"/>
        <v>SENSIBIO DS+ CREME T 5 ml</v>
      </c>
      <c r="F69" s="45" t="s">
        <v>343</v>
      </c>
      <c r="G69" s="43">
        <v>25</v>
      </c>
      <c r="H69" s="56">
        <v>72.55</v>
      </c>
      <c r="I69" s="85">
        <f t="shared" si="4"/>
        <v>76.540000000000006</v>
      </c>
      <c r="J69" s="43" t="str">
        <f t="shared" si="5"/>
        <v>Sensibio</v>
      </c>
    </row>
    <row r="70" spans="1:10" ht="13.5" customHeight="1">
      <c r="A70" s="41" t="s">
        <v>279</v>
      </c>
      <c r="B70" s="43" t="s">
        <v>115</v>
      </c>
      <c r="C70" s="43" t="s">
        <v>296</v>
      </c>
      <c r="D70" s="43" t="s">
        <v>171</v>
      </c>
      <c r="E70" s="44" t="str">
        <f t="shared" si="3"/>
        <v>SENSIBIO FORTE CREME 5 ml</v>
      </c>
      <c r="F70" s="45" t="s">
        <v>344</v>
      </c>
      <c r="G70" s="43">
        <v>25</v>
      </c>
      <c r="H70" s="56">
        <v>82.567380874999984</v>
      </c>
      <c r="I70" s="85">
        <f t="shared" si="4"/>
        <v>87.11</v>
      </c>
      <c r="J70" s="43" t="str">
        <f t="shared" si="5"/>
        <v>Sensibio</v>
      </c>
    </row>
    <row r="71" spans="1:10" ht="13.5" customHeight="1">
      <c r="A71" s="41" t="s">
        <v>279</v>
      </c>
      <c r="B71" s="43" t="s">
        <v>115</v>
      </c>
      <c r="C71" s="43" t="s">
        <v>28</v>
      </c>
      <c r="D71" s="43" t="s">
        <v>274</v>
      </c>
      <c r="E71" s="44" t="str">
        <f t="shared" si="3"/>
        <v>SENSIBIO H2O 10 ml thermo-formed dosis (insert)</v>
      </c>
      <c r="F71" s="45" t="s">
        <v>345</v>
      </c>
      <c r="G71" s="43">
        <v>25</v>
      </c>
      <c r="H71" s="56">
        <v>64.05</v>
      </c>
      <c r="I71" s="84">
        <f t="shared" si="4"/>
        <v>67.569999999999993</v>
      </c>
      <c r="J71" s="43" t="str">
        <f t="shared" si="5"/>
        <v>Sensibio</v>
      </c>
    </row>
    <row r="72" spans="1:10" ht="13.5" customHeight="1">
      <c r="A72" s="41" t="s">
        <v>279</v>
      </c>
      <c r="B72" s="43" t="s">
        <v>115</v>
      </c>
      <c r="C72" s="52" t="s">
        <v>334</v>
      </c>
      <c r="D72" s="43" t="s">
        <v>416</v>
      </c>
      <c r="E72" s="44" t="str">
        <f t="shared" si="3"/>
        <v>SENSIBIO H2O MB20ML 20 ml Bottle</v>
      </c>
      <c r="F72" s="45" t="s">
        <v>333</v>
      </c>
      <c r="G72" s="43">
        <v>1</v>
      </c>
      <c r="H72" s="56">
        <v>7.53</v>
      </c>
      <c r="I72" s="84">
        <f t="shared" si="4"/>
        <v>7.94</v>
      </c>
      <c r="J72" s="43" t="str">
        <f t="shared" si="5"/>
        <v>Sensibio</v>
      </c>
    </row>
    <row r="73" spans="1:10" ht="13.5" customHeight="1">
      <c r="A73" s="41" t="s">
        <v>279</v>
      </c>
      <c r="B73" s="43" t="s">
        <v>115</v>
      </c>
      <c r="C73" s="52" t="s">
        <v>297</v>
      </c>
      <c r="D73" s="43" t="s">
        <v>95</v>
      </c>
      <c r="E73" s="44" t="str">
        <f>C73&amp;" "&amp;D73</f>
        <v>SENSIBIO LEGERE / LIGHT CREAM 15ml</v>
      </c>
      <c r="F73" s="45" t="s">
        <v>425</v>
      </c>
      <c r="G73" s="63">
        <v>1</v>
      </c>
      <c r="H73" s="56">
        <v>11.3</v>
      </c>
      <c r="I73" s="85">
        <f t="shared" si="4"/>
        <v>11.92</v>
      </c>
      <c r="J73" s="43" t="str">
        <f t="shared" si="5"/>
        <v>Sensibio</v>
      </c>
    </row>
    <row r="74" spans="1:10" ht="13.5" customHeight="1">
      <c r="A74" s="41" t="s">
        <v>279</v>
      </c>
      <c r="B74" s="43" t="s">
        <v>115</v>
      </c>
      <c r="C74" s="43" t="s">
        <v>297</v>
      </c>
      <c r="D74" s="43" t="s">
        <v>382</v>
      </c>
      <c r="E74" s="44" t="str">
        <f>C74&amp;" "&amp;D74</f>
        <v>SENSIBIO LEGERE / LIGHT CREAM 5ml tube</v>
      </c>
      <c r="F74" s="45" t="s">
        <v>466</v>
      </c>
      <c r="G74" s="43">
        <v>25</v>
      </c>
      <c r="H74" s="56">
        <v>74.2</v>
      </c>
      <c r="I74" s="85">
        <f t="shared" si="4"/>
        <v>78.28</v>
      </c>
      <c r="J74" s="43" t="str">
        <f t="shared" si="5"/>
        <v>Sensibio</v>
      </c>
    </row>
    <row r="75" spans="1:10" ht="13.5" customHeight="1">
      <c r="A75" s="41" t="s">
        <v>279</v>
      </c>
      <c r="B75" s="43" t="s">
        <v>115</v>
      </c>
      <c r="C75" s="43" t="s">
        <v>93</v>
      </c>
      <c r="D75" s="43" t="s">
        <v>171</v>
      </c>
      <c r="E75" s="44" t="str">
        <f>C75&amp;" "&amp;D75</f>
        <v>SENSIBIO AR 5 ml</v>
      </c>
      <c r="F75" s="45" t="s">
        <v>341</v>
      </c>
      <c r="G75" s="43">
        <v>25</v>
      </c>
      <c r="H75" s="56">
        <v>80.38</v>
      </c>
      <c r="I75" s="85">
        <f t="shared" si="4"/>
        <v>84.8</v>
      </c>
      <c r="J75" s="43" t="str">
        <f t="shared" si="5"/>
        <v>Sensibio</v>
      </c>
    </row>
    <row r="76" spans="1:10" ht="13.5" customHeight="1">
      <c r="A76" s="124" t="s">
        <v>279</v>
      </c>
      <c r="B76" s="63" t="s">
        <v>115</v>
      </c>
      <c r="C76" s="63" t="s">
        <v>603</v>
      </c>
      <c r="D76" s="63" t="s">
        <v>500</v>
      </c>
      <c r="E76" s="63" t="str">
        <f t="shared" si="3"/>
        <v>SENSIBIO CTR YEUX     2ML / BOX OF NEW 2ml tube</v>
      </c>
      <c r="F76" s="125" t="s">
        <v>602</v>
      </c>
      <c r="G76" s="63">
        <v>25</v>
      </c>
      <c r="H76" s="126"/>
    </row>
    <row r="77" spans="1:10" ht="13.5" customHeight="1">
      <c r="A77" s="63" t="s">
        <v>279</v>
      </c>
      <c r="B77" s="63" t="s">
        <v>312</v>
      </c>
      <c r="C77" s="127" t="s">
        <v>605</v>
      </c>
      <c r="D77" s="63" t="s">
        <v>304</v>
      </c>
      <c r="E77" s="63" t="str">
        <f t="shared" si="3"/>
        <v>ABC DERM MOUSSANT S 8ML ECH P25 8 ml</v>
      </c>
      <c r="F77" s="125" t="s">
        <v>604</v>
      </c>
      <c r="G77" s="63">
        <v>25</v>
      </c>
      <c r="H77" s="126"/>
    </row>
    <row r="78" spans="1:10" ht="13.5" customHeight="1">
      <c r="E78" s="44" t="str">
        <f t="shared" ref="E78:E103" si="6">C78&amp;" "&amp;D78</f>
        <v xml:space="preserve"> </v>
      </c>
      <c r="F78" s="45" t="s">
        <v>511</v>
      </c>
    </row>
    <row r="79" spans="1:10" ht="13.5" customHeight="1">
      <c r="E79" s="44" t="str">
        <f t="shared" si="6"/>
        <v xml:space="preserve"> </v>
      </c>
      <c r="F79" s="45" t="s">
        <v>511</v>
      </c>
    </row>
    <row r="80" spans="1:10" ht="13.5" customHeight="1">
      <c r="E80" s="44" t="str">
        <f t="shared" si="6"/>
        <v xml:space="preserve"> </v>
      </c>
      <c r="F80" s="45" t="s">
        <v>511</v>
      </c>
    </row>
    <row r="81" spans="5:6" ht="13.5" customHeight="1">
      <c r="E81" s="44" t="str">
        <f t="shared" si="6"/>
        <v xml:space="preserve"> </v>
      </c>
      <c r="F81" s="45" t="s">
        <v>511</v>
      </c>
    </row>
    <row r="82" spans="5:6" ht="13.5" customHeight="1">
      <c r="E82" s="44" t="str">
        <f t="shared" si="6"/>
        <v xml:space="preserve"> </v>
      </c>
      <c r="F82" s="45" t="s">
        <v>511</v>
      </c>
    </row>
    <row r="83" spans="5:6" ht="13.5" customHeight="1">
      <c r="E83" s="44" t="str">
        <f t="shared" si="6"/>
        <v xml:space="preserve"> </v>
      </c>
      <c r="F83" s="45" t="s">
        <v>511</v>
      </c>
    </row>
    <row r="84" spans="5:6" ht="13.5" customHeight="1">
      <c r="E84" s="44" t="str">
        <f t="shared" si="6"/>
        <v xml:space="preserve"> </v>
      </c>
      <c r="F84" s="45" t="s">
        <v>511</v>
      </c>
    </row>
    <row r="85" spans="5:6" ht="13.5" customHeight="1">
      <c r="E85" s="44" t="str">
        <f t="shared" si="6"/>
        <v xml:space="preserve"> </v>
      </c>
      <c r="F85" s="45" t="s">
        <v>511</v>
      </c>
    </row>
    <row r="86" spans="5:6" ht="13.5" customHeight="1">
      <c r="E86" s="44" t="str">
        <f t="shared" si="6"/>
        <v xml:space="preserve"> </v>
      </c>
      <c r="F86" s="45" t="s">
        <v>511</v>
      </c>
    </row>
    <row r="87" spans="5:6" ht="13.5" customHeight="1">
      <c r="E87" s="44" t="str">
        <f t="shared" si="6"/>
        <v xml:space="preserve"> </v>
      </c>
      <c r="F87" s="45" t="s">
        <v>511</v>
      </c>
    </row>
    <row r="88" spans="5:6" ht="13.5" customHeight="1">
      <c r="E88" s="44" t="str">
        <f t="shared" si="6"/>
        <v xml:space="preserve"> </v>
      </c>
      <c r="F88" s="45" t="s">
        <v>511</v>
      </c>
    </row>
    <row r="89" spans="5:6" ht="13.5" customHeight="1">
      <c r="E89" s="44" t="str">
        <f t="shared" si="6"/>
        <v xml:space="preserve"> </v>
      </c>
      <c r="F89" s="45" t="s">
        <v>511</v>
      </c>
    </row>
    <row r="90" spans="5:6" ht="13.5" customHeight="1">
      <c r="E90" s="44" t="str">
        <f t="shared" si="6"/>
        <v xml:space="preserve"> </v>
      </c>
      <c r="F90" s="45" t="s">
        <v>511</v>
      </c>
    </row>
    <row r="91" spans="5:6" ht="13.5" customHeight="1">
      <c r="E91" s="44" t="str">
        <f t="shared" si="6"/>
        <v xml:space="preserve"> </v>
      </c>
      <c r="F91" s="45" t="s">
        <v>511</v>
      </c>
    </row>
    <row r="92" spans="5:6" ht="13.5" customHeight="1">
      <c r="E92" s="44" t="str">
        <f t="shared" si="6"/>
        <v xml:space="preserve"> </v>
      </c>
      <c r="F92" s="45" t="s">
        <v>511</v>
      </c>
    </row>
    <row r="93" spans="5:6" ht="13.5" customHeight="1">
      <c r="E93" s="44" t="str">
        <f t="shared" si="6"/>
        <v xml:space="preserve"> </v>
      </c>
      <c r="F93" s="45" t="s">
        <v>511</v>
      </c>
    </row>
    <row r="94" spans="5:6" ht="13.5" customHeight="1">
      <c r="E94" s="44" t="str">
        <f t="shared" si="6"/>
        <v xml:space="preserve"> </v>
      </c>
      <c r="F94" s="45" t="s">
        <v>511</v>
      </c>
    </row>
    <row r="95" spans="5:6" ht="13.5" customHeight="1">
      <c r="E95" s="44" t="str">
        <f t="shared" si="6"/>
        <v xml:space="preserve"> </v>
      </c>
      <c r="F95" s="45" t="s">
        <v>511</v>
      </c>
    </row>
    <row r="96" spans="5:6" ht="13.5" customHeight="1">
      <c r="E96" s="44" t="str">
        <f t="shared" si="6"/>
        <v xml:space="preserve"> </v>
      </c>
      <c r="F96" s="45" t="s">
        <v>511</v>
      </c>
    </row>
    <row r="97" spans="5:6" ht="13.5" customHeight="1">
      <c r="E97" s="44" t="str">
        <f t="shared" si="6"/>
        <v xml:space="preserve"> </v>
      </c>
      <c r="F97" s="45" t="s">
        <v>511</v>
      </c>
    </row>
    <row r="98" spans="5:6" ht="13.5" customHeight="1">
      <c r="E98" s="44" t="str">
        <f t="shared" si="6"/>
        <v xml:space="preserve"> </v>
      </c>
      <c r="F98" s="45" t="s">
        <v>511</v>
      </c>
    </row>
    <row r="99" spans="5:6" ht="13.5" customHeight="1">
      <c r="E99" s="44" t="str">
        <f t="shared" si="6"/>
        <v xml:space="preserve"> </v>
      </c>
      <c r="F99" s="45" t="s">
        <v>511</v>
      </c>
    </row>
    <row r="100" spans="5:6" ht="13.5" customHeight="1">
      <c r="E100" s="44" t="str">
        <f t="shared" si="6"/>
        <v xml:space="preserve"> </v>
      </c>
      <c r="F100" s="45" t="s">
        <v>511</v>
      </c>
    </row>
    <row r="101" spans="5:6" ht="13.5" customHeight="1">
      <c r="E101" s="44" t="str">
        <f t="shared" si="6"/>
        <v xml:space="preserve"> </v>
      </c>
      <c r="F101" s="45" t="s">
        <v>511</v>
      </c>
    </row>
    <row r="102" spans="5:6" ht="13.5" customHeight="1">
      <c r="E102" s="44" t="str">
        <f t="shared" si="6"/>
        <v xml:space="preserve"> </v>
      </c>
      <c r="F102" s="45" t="s">
        <v>511</v>
      </c>
    </row>
    <row r="103" spans="5:6" ht="13.5" customHeight="1">
      <c r="E103" s="44" t="str">
        <f t="shared" si="6"/>
        <v xml:space="preserve"> </v>
      </c>
      <c r="F103" s="45" t="s">
        <v>511</v>
      </c>
    </row>
    <row r="104" spans="5:6" ht="13.5" customHeight="1">
      <c r="E104" s="44" t="str">
        <f t="shared" ref="E104:E131" si="7">C104&amp;" "&amp;D104</f>
        <v xml:space="preserve"> </v>
      </c>
      <c r="F104" s="45" t="s">
        <v>511</v>
      </c>
    </row>
    <row r="105" spans="5:6" ht="13.5" customHeight="1">
      <c r="E105" s="44" t="str">
        <f t="shared" si="7"/>
        <v xml:space="preserve"> </v>
      </c>
      <c r="F105" s="45" t="s">
        <v>511</v>
      </c>
    </row>
    <row r="106" spans="5:6" ht="13.5" customHeight="1">
      <c r="E106" s="44" t="str">
        <f t="shared" si="7"/>
        <v xml:space="preserve"> </v>
      </c>
      <c r="F106" s="45" t="s">
        <v>511</v>
      </c>
    </row>
    <row r="107" spans="5:6" ht="13.5" customHeight="1">
      <c r="E107" s="44" t="str">
        <f t="shared" si="7"/>
        <v xml:space="preserve"> </v>
      </c>
      <c r="F107" s="45" t="s">
        <v>511</v>
      </c>
    </row>
    <row r="108" spans="5:6" ht="13.5" customHeight="1">
      <c r="E108" s="44" t="str">
        <f t="shared" si="7"/>
        <v xml:space="preserve"> </v>
      </c>
      <c r="F108" s="45" t="s">
        <v>511</v>
      </c>
    </row>
    <row r="109" spans="5:6" ht="13.5" customHeight="1">
      <c r="E109" s="44" t="str">
        <f t="shared" si="7"/>
        <v xml:space="preserve"> </v>
      </c>
      <c r="F109" s="45" t="s">
        <v>511</v>
      </c>
    </row>
    <row r="110" spans="5:6" ht="13.5" customHeight="1">
      <c r="E110" s="44" t="str">
        <f t="shared" si="7"/>
        <v xml:space="preserve"> </v>
      </c>
      <c r="F110" s="45" t="s">
        <v>511</v>
      </c>
    </row>
    <row r="111" spans="5:6" ht="13.5" customHeight="1">
      <c r="E111" s="44" t="str">
        <f t="shared" si="7"/>
        <v xml:space="preserve"> </v>
      </c>
      <c r="F111" s="45" t="s">
        <v>511</v>
      </c>
    </row>
    <row r="112" spans="5:6" ht="13.5" customHeight="1">
      <c r="E112" s="44" t="str">
        <f t="shared" si="7"/>
        <v xml:space="preserve"> </v>
      </c>
      <c r="F112" s="45" t="s">
        <v>511</v>
      </c>
    </row>
    <row r="113" spans="5:6" ht="13.5" customHeight="1">
      <c r="E113" s="44" t="str">
        <f t="shared" si="7"/>
        <v xml:space="preserve"> </v>
      </c>
      <c r="F113" s="45" t="s">
        <v>511</v>
      </c>
    </row>
    <row r="114" spans="5:6" ht="13.5" customHeight="1">
      <c r="E114" s="44" t="str">
        <f t="shared" si="7"/>
        <v xml:space="preserve"> </v>
      </c>
      <c r="F114" s="45" t="s">
        <v>511</v>
      </c>
    </row>
    <row r="115" spans="5:6" ht="13.5" customHeight="1">
      <c r="E115" s="44" t="str">
        <f t="shared" si="7"/>
        <v xml:space="preserve"> </v>
      </c>
      <c r="F115" s="45" t="s">
        <v>511</v>
      </c>
    </row>
    <row r="116" spans="5:6" ht="13.5" customHeight="1">
      <c r="E116" s="44" t="str">
        <f t="shared" si="7"/>
        <v xml:space="preserve"> </v>
      </c>
      <c r="F116" s="45" t="s">
        <v>511</v>
      </c>
    </row>
    <row r="117" spans="5:6" ht="13.5" customHeight="1">
      <c r="E117" s="44" t="str">
        <f t="shared" si="7"/>
        <v xml:space="preserve"> </v>
      </c>
      <c r="F117" s="45" t="s">
        <v>511</v>
      </c>
    </row>
    <row r="118" spans="5:6" ht="13.5" customHeight="1">
      <c r="E118" s="44" t="str">
        <f t="shared" si="7"/>
        <v xml:space="preserve"> </v>
      </c>
      <c r="F118" s="45" t="s">
        <v>511</v>
      </c>
    </row>
    <row r="119" spans="5:6" ht="13.5" customHeight="1">
      <c r="E119" s="44" t="str">
        <f t="shared" si="7"/>
        <v xml:space="preserve"> </v>
      </c>
      <c r="F119" s="45" t="s">
        <v>511</v>
      </c>
    </row>
    <row r="120" spans="5:6" ht="13.5" customHeight="1">
      <c r="E120" s="44" t="str">
        <f t="shared" si="7"/>
        <v xml:space="preserve"> </v>
      </c>
      <c r="F120" s="45" t="s">
        <v>511</v>
      </c>
    </row>
    <row r="121" spans="5:6" ht="13.5" customHeight="1">
      <c r="E121" s="44" t="str">
        <f t="shared" si="7"/>
        <v xml:space="preserve"> </v>
      </c>
      <c r="F121" s="45" t="s">
        <v>511</v>
      </c>
    </row>
    <row r="122" spans="5:6" ht="13.5" customHeight="1">
      <c r="E122" s="44" t="str">
        <f t="shared" si="7"/>
        <v xml:space="preserve"> </v>
      </c>
      <c r="F122" s="45" t="s">
        <v>511</v>
      </c>
    </row>
    <row r="123" spans="5:6" ht="13.5" customHeight="1">
      <c r="E123" s="44" t="str">
        <f t="shared" si="7"/>
        <v xml:space="preserve"> </v>
      </c>
      <c r="F123" s="45" t="s">
        <v>511</v>
      </c>
    </row>
    <row r="124" spans="5:6" ht="13.5" customHeight="1">
      <c r="E124" s="44" t="str">
        <f t="shared" si="7"/>
        <v xml:space="preserve"> </v>
      </c>
      <c r="F124" s="45" t="s">
        <v>511</v>
      </c>
    </row>
    <row r="125" spans="5:6" ht="13.5" customHeight="1">
      <c r="E125" s="44" t="str">
        <f t="shared" si="7"/>
        <v xml:space="preserve"> </v>
      </c>
      <c r="F125" s="45" t="s">
        <v>511</v>
      </c>
    </row>
    <row r="126" spans="5:6" ht="13.5" customHeight="1">
      <c r="E126" s="44" t="str">
        <f t="shared" si="7"/>
        <v xml:space="preserve"> </v>
      </c>
      <c r="F126" s="45" t="s">
        <v>511</v>
      </c>
    </row>
    <row r="127" spans="5:6" ht="13.5" customHeight="1">
      <c r="E127" s="44" t="str">
        <f t="shared" si="7"/>
        <v xml:space="preserve"> </v>
      </c>
      <c r="F127" s="45" t="s">
        <v>511</v>
      </c>
    </row>
    <row r="128" spans="5:6" ht="13.5" customHeight="1">
      <c r="E128" s="44" t="str">
        <f t="shared" si="7"/>
        <v xml:space="preserve"> </v>
      </c>
      <c r="F128" s="45" t="s">
        <v>511</v>
      </c>
    </row>
    <row r="129" spans="5:6" ht="13.5" customHeight="1">
      <c r="E129" s="44" t="str">
        <f t="shared" si="7"/>
        <v xml:space="preserve"> </v>
      </c>
      <c r="F129" s="45" t="s">
        <v>511</v>
      </c>
    </row>
    <row r="130" spans="5:6" ht="13.5" customHeight="1">
      <c r="E130" s="44" t="str">
        <f t="shared" si="7"/>
        <v xml:space="preserve"> </v>
      </c>
      <c r="F130" s="45" t="s">
        <v>511</v>
      </c>
    </row>
    <row r="131" spans="5:6" ht="13.5" customHeight="1">
      <c r="E131" s="44" t="str">
        <f t="shared" si="7"/>
        <v xml:space="preserve"> </v>
      </c>
      <c r="F131" s="45" t="s">
        <v>511</v>
      </c>
    </row>
    <row r="132" spans="5:6" ht="13.5" customHeight="1">
      <c r="E132" s="44" t="str">
        <f t="shared" ref="E132:E195" si="8">C132&amp;" "&amp;D132</f>
        <v xml:space="preserve"> </v>
      </c>
      <c r="F132" s="45" t="s">
        <v>511</v>
      </c>
    </row>
    <row r="133" spans="5:6" ht="13.5" customHeight="1">
      <c r="E133" s="44" t="str">
        <f t="shared" si="8"/>
        <v xml:space="preserve"> </v>
      </c>
      <c r="F133" s="45" t="s">
        <v>511</v>
      </c>
    </row>
    <row r="134" spans="5:6" ht="13.5" customHeight="1">
      <c r="E134" s="44" t="str">
        <f t="shared" si="8"/>
        <v xml:space="preserve"> </v>
      </c>
      <c r="F134" s="45" t="s">
        <v>511</v>
      </c>
    </row>
    <row r="135" spans="5:6" ht="13.5" customHeight="1">
      <c r="E135" s="44" t="str">
        <f t="shared" si="8"/>
        <v xml:space="preserve"> </v>
      </c>
      <c r="F135" s="45" t="s">
        <v>511</v>
      </c>
    </row>
    <row r="136" spans="5:6" ht="13.5" customHeight="1">
      <c r="E136" s="44" t="str">
        <f t="shared" si="8"/>
        <v xml:space="preserve"> </v>
      </c>
      <c r="F136" s="45" t="s">
        <v>511</v>
      </c>
    </row>
    <row r="137" spans="5:6" ht="13.5" customHeight="1">
      <c r="E137" s="44" t="str">
        <f t="shared" si="8"/>
        <v xml:space="preserve"> </v>
      </c>
      <c r="F137" s="45" t="s">
        <v>511</v>
      </c>
    </row>
    <row r="138" spans="5:6" ht="13.5" customHeight="1">
      <c r="E138" s="44" t="str">
        <f t="shared" si="8"/>
        <v xml:space="preserve"> </v>
      </c>
      <c r="F138" s="45" t="s">
        <v>511</v>
      </c>
    </row>
    <row r="139" spans="5:6" ht="13.5" customHeight="1">
      <c r="E139" s="44" t="str">
        <f t="shared" si="8"/>
        <v xml:space="preserve"> </v>
      </c>
      <c r="F139" s="45" t="s">
        <v>511</v>
      </c>
    </row>
    <row r="140" spans="5:6" ht="13.5" customHeight="1">
      <c r="E140" s="44" t="str">
        <f t="shared" si="8"/>
        <v xml:space="preserve"> </v>
      </c>
      <c r="F140" s="45" t="s">
        <v>511</v>
      </c>
    </row>
    <row r="141" spans="5:6" ht="13.5" customHeight="1">
      <c r="E141" s="44" t="str">
        <f t="shared" si="8"/>
        <v xml:space="preserve"> </v>
      </c>
      <c r="F141" s="45" t="s">
        <v>511</v>
      </c>
    </row>
    <row r="142" spans="5:6" ht="13.5" customHeight="1">
      <c r="E142" s="44" t="str">
        <f t="shared" si="8"/>
        <v xml:space="preserve"> </v>
      </c>
      <c r="F142" s="45" t="s">
        <v>511</v>
      </c>
    </row>
    <row r="143" spans="5:6" ht="13.5" customHeight="1">
      <c r="E143" s="44" t="str">
        <f t="shared" si="8"/>
        <v xml:space="preserve"> </v>
      </c>
      <c r="F143" s="45" t="s">
        <v>511</v>
      </c>
    </row>
    <row r="144" spans="5:6" ht="13.5" customHeight="1">
      <c r="E144" s="44" t="str">
        <f t="shared" si="8"/>
        <v xml:space="preserve"> </v>
      </c>
      <c r="F144" s="45" t="s">
        <v>511</v>
      </c>
    </row>
    <row r="145" spans="5:6" ht="13.5" customHeight="1">
      <c r="E145" s="44" t="str">
        <f t="shared" si="8"/>
        <v xml:space="preserve"> </v>
      </c>
      <c r="F145" s="45" t="s">
        <v>511</v>
      </c>
    </row>
    <row r="146" spans="5:6" ht="13.5" customHeight="1">
      <c r="E146" s="44" t="str">
        <f t="shared" si="8"/>
        <v xml:space="preserve"> </v>
      </c>
      <c r="F146" s="45" t="s">
        <v>511</v>
      </c>
    </row>
    <row r="147" spans="5:6" ht="13.5" customHeight="1">
      <c r="E147" s="44" t="str">
        <f t="shared" si="8"/>
        <v xml:space="preserve"> </v>
      </c>
      <c r="F147" s="45" t="s">
        <v>511</v>
      </c>
    </row>
    <row r="148" spans="5:6" ht="13.5" customHeight="1">
      <c r="E148" s="44" t="str">
        <f t="shared" si="8"/>
        <v xml:space="preserve"> </v>
      </c>
      <c r="F148" s="45" t="s">
        <v>511</v>
      </c>
    </row>
    <row r="149" spans="5:6" ht="13.5" customHeight="1">
      <c r="E149" s="44" t="str">
        <f t="shared" si="8"/>
        <v xml:space="preserve"> </v>
      </c>
      <c r="F149" s="45" t="s">
        <v>511</v>
      </c>
    </row>
    <row r="150" spans="5:6" ht="13.5" customHeight="1">
      <c r="E150" s="44" t="str">
        <f t="shared" si="8"/>
        <v xml:space="preserve"> </v>
      </c>
      <c r="F150" s="45" t="s">
        <v>511</v>
      </c>
    </row>
    <row r="151" spans="5:6" ht="13.5" customHeight="1">
      <c r="E151" s="44" t="str">
        <f t="shared" si="8"/>
        <v xml:space="preserve"> </v>
      </c>
      <c r="F151" s="45" t="s">
        <v>511</v>
      </c>
    </row>
    <row r="152" spans="5:6" ht="13.5" customHeight="1">
      <c r="E152" s="44" t="str">
        <f t="shared" si="8"/>
        <v xml:space="preserve"> </v>
      </c>
      <c r="F152" s="45" t="s">
        <v>511</v>
      </c>
    </row>
    <row r="153" spans="5:6" ht="13.5" customHeight="1">
      <c r="E153" s="44" t="str">
        <f t="shared" si="8"/>
        <v xml:space="preserve"> </v>
      </c>
      <c r="F153" s="45" t="s">
        <v>511</v>
      </c>
    </row>
    <row r="154" spans="5:6" ht="13.5" customHeight="1">
      <c r="E154" s="44" t="str">
        <f t="shared" si="8"/>
        <v xml:space="preserve"> </v>
      </c>
      <c r="F154" s="45" t="s">
        <v>511</v>
      </c>
    </row>
    <row r="155" spans="5:6" ht="13.5" customHeight="1">
      <c r="E155" s="44" t="str">
        <f t="shared" si="8"/>
        <v xml:space="preserve"> </v>
      </c>
      <c r="F155" s="45" t="s">
        <v>511</v>
      </c>
    </row>
    <row r="156" spans="5:6" ht="13.5" customHeight="1">
      <c r="E156" s="44" t="str">
        <f t="shared" si="8"/>
        <v xml:space="preserve"> </v>
      </c>
      <c r="F156" s="45" t="s">
        <v>511</v>
      </c>
    </row>
    <row r="157" spans="5:6" ht="13.5" customHeight="1">
      <c r="E157" s="44" t="str">
        <f t="shared" si="8"/>
        <v xml:space="preserve"> </v>
      </c>
      <c r="F157" s="45" t="s">
        <v>511</v>
      </c>
    </row>
    <row r="158" spans="5:6" ht="13.5" customHeight="1">
      <c r="E158" s="44" t="str">
        <f t="shared" si="8"/>
        <v xml:space="preserve"> </v>
      </c>
      <c r="F158" s="45" t="s">
        <v>511</v>
      </c>
    </row>
    <row r="159" spans="5:6" ht="13.5" customHeight="1">
      <c r="E159" s="44" t="str">
        <f t="shared" si="8"/>
        <v xml:space="preserve"> </v>
      </c>
      <c r="F159" s="45" t="s">
        <v>511</v>
      </c>
    </row>
    <row r="160" spans="5:6" ht="13.5" customHeight="1">
      <c r="E160" s="44" t="str">
        <f t="shared" si="8"/>
        <v xml:space="preserve"> </v>
      </c>
      <c r="F160" s="45" t="s">
        <v>511</v>
      </c>
    </row>
    <row r="161" spans="5:6" ht="13.5" customHeight="1">
      <c r="E161" s="44" t="str">
        <f t="shared" si="8"/>
        <v xml:space="preserve"> </v>
      </c>
      <c r="F161" s="45" t="s">
        <v>511</v>
      </c>
    </row>
    <row r="162" spans="5:6" ht="13.5" customHeight="1">
      <c r="E162" s="44" t="str">
        <f t="shared" si="8"/>
        <v xml:space="preserve"> </v>
      </c>
      <c r="F162" s="45" t="s">
        <v>511</v>
      </c>
    </row>
    <row r="163" spans="5:6" ht="13.5" customHeight="1">
      <c r="E163" s="44" t="str">
        <f t="shared" si="8"/>
        <v xml:space="preserve"> </v>
      </c>
      <c r="F163" s="45" t="s">
        <v>511</v>
      </c>
    </row>
    <row r="164" spans="5:6" ht="13.5" customHeight="1">
      <c r="E164" s="44" t="str">
        <f t="shared" si="8"/>
        <v xml:space="preserve"> </v>
      </c>
      <c r="F164" s="45" t="s">
        <v>511</v>
      </c>
    </row>
    <row r="165" spans="5:6" ht="13.5" customHeight="1">
      <c r="E165" s="44" t="str">
        <f t="shared" si="8"/>
        <v xml:space="preserve"> </v>
      </c>
      <c r="F165" s="45" t="s">
        <v>511</v>
      </c>
    </row>
    <row r="166" spans="5:6" ht="13.5" customHeight="1">
      <c r="E166" s="44" t="str">
        <f t="shared" si="8"/>
        <v xml:space="preserve"> </v>
      </c>
      <c r="F166" s="45" t="s">
        <v>511</v>
      </c>
    </row>
    <row r="167" spans="5:6" ht="13.5" customHeight="1">
      <c r="E167" s="44" t="str">
        <f t="shared" si="8"/>
        <v xml:space="preserve"> </v>
      </c>
      <c r="F167" s="45" t="s">
        <v>511</v>
      </c>
    </row>
    <row r="168" spans="5:6" ht="13.5" customHeight="1">
      <c r="E168" s="44" t="str">
        <f t="shared" si="8"/>
        <v xml:space="preserve"> </v>
      </c>
      <c r="F168" s="45" t="s">
        <v>511</v>
      </c>
    </row>
    <row r="169" spans="5:6" ht="13.5" customHeight="1">
      <c r="E169" s="44" t="str">
        <f t="shared" si="8"/>
        <v xml:space="preserve"> </v>
      </c>
      <c r="F169" s="45" t="s">
        <v>511</v>
      </c>
    </row>
    <row r="170" spans="5:6" ht="13.5" customHeight="1">
      <c r="E170" s="44" t="str">
        <f t="shared" si="8"/>
        <v xml:space="preserve"> </v>
      </c>
      <c r="F170" s="45" t="s">
        <v>511</v>
      </c>
    </row>
    <row r="171" spans="5:6" ht="13.5" customHeight="1">
      <c r="E171" s="44" t="str">
        <f t="shared" si="8"/>
        <v xml:space="preserve"> </v>
      </c>
      <c r="F171" s="45" t="s">
        <v>511</v>
      </c>
    </row>
    <row r="172" spans="5:6" ht="13.5" customHeight="1">
      <c r="E172" s="44" t="str">
        <f t="shared" si="8"/>
        <v xml:space="preserve"> </v>
      </c>
      <c r="F172" s="45" t="s">
        <v>511</v>
      </c>
    </row>
    <row r="173" spans="5:6" ht="13.5" customHeight="1">
      <c r="E173" s="44" t="str">
        <f t="shared" si="8"/>
        <v xml:space="preserve"> </v>
      </c>
      <c r="F173" s="45" t="s">
        <v>511</v>
      </c>
    </row>
    <row r="174" spans="5:6" ht="13.5" customHeight="1">
      <c r="E174" s="44" t="str">
        <f t="shared" si="8"/>
        <v xml:space="preserve"> </v>
      </c>
      <c r="F174" s="45" t="s">
        <v>511</v>
      </c>
    </row>
    <row r="175" spans="5:6" ht="13.5" customHeight="1">
      <c r="E175" s="44" t="str">
        <f t="shared" si="8"/>
        <v xml:space="preserve"> </v>
      </c>
      <c r="F175" s="45" t="s">
        <v>511</v>
      </c>
    </row>
    <row r="176" spans="5:6" ht="13.5" customHeight="1">
      <c r="E176" s="44" t="str">
        <f t="shared" si="8"/>
        <v xml:space="preserve"> </v>
      </c>
      <c r="F176" s="45" t="s">
        <v>511</v>
      </c>
    </row>
    <row r="177" spans="5:6" ht="13.5" customHeight="1">
      <c r="E177" s="44" t="str">
        <f t="shared" si="8"/>
        <v xml:space="preserve"> </v>
      </c>
      <c r="F177" s="45" t="s">
        <v>511</v>
      </c>
    </row>
    <row r="178" spans="5:6" ht="13.5" customHeight="1">
      <c r="E178" s="44" t="str">
        <f t="shared" si="8"/>
        <v xml:space="preserve"> </v>
      </c>
      <c r="F178" s="45" t="s">
        <v>511</v>
      </c>
    </row>
    <row r="179" spans="5:6" ht="13.5" customHeight="1">
      <c r="E179" s="44" t="str">
        <f t="shared" si="8"/>
        <v xml:space="preserve"> </v>
      </c>
      <c r="F179" s="45" t="s">
        <v>511</v>
      </c>
    </row>
    <row r="180" spans="5:6" ht="13.5" customHeight="1">
      <c r="E180" s="44" t="str">
        <f t="shared" si="8"/>
        <v xml:space="preserve"> </v>
      </c>
      <c r="F180" s="45" t="s">
        <v>511</v>
      </c>
    </row>
    <row r="181" spans="5:6" ht="13.5" customHeight="1">
      <c r="E181" s="44" t="str">
        <f t="shared" si="8"/>
        <v xml:space="preserve"> </v>
      </c>
      <c r="F181" s="45" t="s">
        <v>511</v>
      </c>
    </row>
    <row r="182" spans="5:6" ht="13.5" customHeight="1">
      <c r="E182" s="44" t="str">
        <f t="shared" si="8"/>
        <v xml:space="preserve"> </v>
      </c>
      <c r="F182" s="45" t="s">
        <v>511</v>
      </c>
    </row>
    <row r="183" spans="5:6" ht="13.5" customHeight="1">
      <c r="E183" s="44" t="str">
        <f t="shared" si="8"/>
        <v xml:space="preserve"> </v>
      </c>
      <c r="F183" s="45" t="s">
        <v>511</v>
      </c>
    </row>
    <row r="184" spans="5:6" ht="13.5" customHeight="1">
      <c r="E184" s="44" t="str">
        <f t="shared" si="8"/>
        <v xml:space="preserve"> </v>
      </c>
      <c r="F184" s="45" t="s">
        <v>511</v>
      </c>
    </row>
    <row r="185" spans="5:6" ht="13.5" customHeight="1">
      <c r="E185" s="44" t="str">
        <f t="shared" si="8"/>
        <v xml:space="preserve"> </v>
      </c>
      <c r="F185" s="45" t="s">
        <v>511</v>
      </c>
    </row>
    <row r="186" spans="5:6" ht="13.5" customHeight="1">
      <c r="E186" s="44" t="str">
        <f t="shared" si="8"/>
        <v xml:space="preserve"> </v>
      </c>
      <c r="F186" s="45" t="s">
        <v>511</v>
      </c>
    </row>
    <row r="187" spans="5:6" ht="13.5" customHeight="1">
      <c r="E187" s="44" t="str">
        <f t="shared" si="8"/>
        <v xml:space="preserve"> </v>
      </c>
      <c r="F187" s="45" t="s">
        <v>511</v>
      </c>
    </row>
    <row r="188" spans="5:6" ht="13.5" customHeight="1">
      <c r="E188" s="44" t="str">
        <f t="shared" si="8"/>
        <v xml:space="preserve"> </v>
      </c>
      <c r="F188" s="45" t="s">
        <v>511</v>
      </c>
    </row>
    <row r="189" spans="5:6" ht="13.5" customHeight="1">
      <c r="E189" s="44" t="str">
        <f t="shared" si="8"/>
        <v xml:space="preserve"> </v>
      </c>
      <c r="F189" s="45" t="s">
        <v>511</v>
      </c>
    </row>
    <row r="190" spans="5:6" ht="13.5" customHeight="1">
      <c r="E190" s="44" t="str">
        <f t="shared" si="8"/>
        <v xml:space="preserve"> </v>
      </c>
      <c r="F190" s="45" t="s">
        <v>511</v>
      </c>
    </row>
    <row r="191" spans="5:6" ht="13.5" customHeight="1">
      <c r="E191" s="44" t="str">
        <f t="shared" si="8"/>
        <v xml:space="preserve"> </v>
      </c>
      <c r="F191" s="45" t="s">
        <v>511</v>
      </c>
    </row>
    <row r="192" spans="5:6" ht="13.5" customHeight="1">
      <c r="E192" s="44" t="str">
        <f t="shared" si="8"/>
        <v xml:space="preserve"> </v>
      </c>
      <c r="F192" s="45" t="s">
        <v>511</v>
      </c>
    </row>
    <row r="193" spans="5:6" ht="13.5" customHeight="1">
      <c r="E193" s="44" t="str">
        <f t="shared" si="8"/>
        <v xml:space="preserve"> </v>
      </c>
      <c r="F193" s="45" t="s">
        <v>511</v>
      </c>
    </row>
    <row r="194" spans="5:6" ht="13.5" customHeight="1">
      <c r="E194" s="44" t="str">
        <f t="shared" si="8"/>
        <v xml:space="preserve"> </v>
      </c>
      <c r="F194" s="45" t="s">
        <v>511</v>
      </c>
    </row>
    <row r="195" spans="5:6" ht="13.5" customHeight="1">
      <c r="E195" s="44" t="str">
        <f t="shared" si="8"/>
        <v xml:space="preserve"> </v>
      </c>
      <c r="F195" s="45" t="s">
        <v>511</v>
      </c>
    </row>
    <row r="196" spans="5:6" ht="13.5" customHeight="1">
      <c r="E196" s="44" t="str">
        <f t="shared" ref="E196:E259" si="9">C196&amp;" "&amp;D196</f>
        <v xml:space="preserve"> </v>
      </c>
      <c r="F196" s="45" t="s">
        <v>511</v>
      </c>
    </row>
    <row r="197" spans="5:6" ht="13.5" customHeight="1">
      <c r="E197" s="44" t="str">
        <f t="shared" si="9"/>
        <v xml:space="preserve"> </v>
      </c>
      <c r="F197" s="45" t="s">
        <v>511</v>
      </c>
    </row>
    <row r="198" spans="5:6" ht="13.5" customHeight="1">
      <c r="E198" s="44" t="str">
        <f t="shared" si="9"/>
        <v xml:space="preserve"> </v>
      </c>
      <c r="F198" s="45" t="s">
        <v>511</v>
      </c>
    </row>
    <row r="199" spans="5:6" ht="13.5" customHeight="1">
      <c r="E199" s="44" t="str">
        <f t="shared" si="9"/>
        <v xml:space="preserve"> </v>
      </c>
      <c r="F199" s="45" t="s">
        <v>511</v>
      </c>
    </row>
    <row r="200" spans="5:6" ht="13.5" customHeight="1">
      <c r="E200" s="44" t="str">
        <f t="shared" si="9"/>
        <v xml:space="preserve"> </v>
      </c>
      <c r="F200" s="45" t="s">
        <v>511</v>
      </c>
    </row>
    <row r="201" spans="5:6" ht="13.5" customHeight="1">
      <c r="E201" s="44" t="str">
        <f t="shared" si="9"/>
        <v xml:space="preserve"> </v>
      </c>
      <c r="F201" s="45" t="s">
        <v>511</v>
      </c>
    </row>
    <row r="202" spans="5:6" ht="13.5" customHeight="1">
      <c r="E202" s="44" t="str">
        <f t="shared" si="9"/>
        <v xml:space="preserve"> </v>
      </c>
      <c r="F202" s="45" t="s">
        <v>511</v>
      </c>
    </row>
    <row r="203" spans="5:6" ht="13.5" customHeight="1">
      <c r="E203" s="44" t="str">
        <f t="shared" si="9"/>
        <v xml:space="preserve"> </v>
      </c>
      <c r="F203" s="45" t="s">
        <v>511</v>
      </c>
    </row>
    <row r="204" spans="5:6" ht="13.5" customHeight="1">
      <c r="E204" s="44" t="str">
        <f t="shared" si="9"/>
        <v xml:space="preserve"> </v>
      </c>
      <c r="F204" s="45" t="s">
        <v>511</v>
      </c>
    </row>
    <row r="205" spans="5:6" ht="13.5" customHeight="1">
      <c r="E205" s="44" t="str">
        <f t="shared" si="9"/>
        <v xml:space="preserve"> </v>
      </c>
      <c r="F205" s="45" t="s">
        <v>511</v>
      </c>
    </row>
    <row r="206" spans="5:6" ht="13.5" customHeight="1">
      <c r="E206" s="44" t="str">
        <f t="shared" si="9"/>
        <v xml:space="preserve"> </v>
      </c>
      <c r="F206" s="45" t="s">
        <v>511</v>
      </c>
    </row>
    <row r="207" spans="5:6" ht="13.5" customHeight="1">
      <c r="E207" s="44" t="str">
        <f t="shared" si="9"/>
        <v xml:space="preserve"> </v>
      </c>
      <c r="F207" s="45" t="s">
        <v>511</v>
      </c>
    </row>
    <row r="208" spans="5:6" ht="13.5" customHeight="1">
      <c r="E208" s="44" t="str">
        <f t="shared" si="9"/>
        <v xml:space="preserve"> </v>
      </c>
      <c r="F208" s="45" t="s">
        <v>511</v>
      </c>
    </row>
    <row r="209" spans="5:6" ht="13.5" customHeight="1">
      <c r="E209" s="44" t="str">
        <f t="shared" si="9"/>
        <v xml:space="preserve"> </v>
      </c>
      <c r="F209" s="45" t="s">
        <v>511</v>
      </c>
    </row>
    <row r="210" spans="5:6" ht="13.5" customHeight="1">
      <c r="E210" s="44" t="str">
        <f t="shared" si="9"/>
        <v xml:space="preserve"> </v>
      </c>
      <c r="F210" s="45" t="s">
        <v>511</v>
      </c>
    </row>
    <row r="211" spans="5:6" ht="13.5" customHeight="1">
      <c r="E211" s="44" t="str">
        <f t="shared" si="9"/>
        <v xml:space="preserve"> </v>
      </c>
      <c r="F211" s="45" t="s">
        <v>511</v>
      </c>
    </row>
    <row r="212" spans="5:6" ht="13.5" customHeight="1">
      <c r="E212" s="44" t="str">
        <f t="shared" si="9"/>
        <v xml:space="preserve"> </v>
      </c>
      <c r="F212" s="45" t="s">
        <v>511</v>
      </c>
    </row>
    <row r="213" spans="5:6" ht="13.5" customHeight="1">
      <c r="E213" s="44" t="str">
        <f t="shared" si="9"/>
        <v xml:space="preserve"> </v>
      </c>
      <c r="F213" s="45" t="s">
        <v>511</v>
      </c>
    </row>
    <row r="214" spans="5:6" ht="13.5" customHeight="1">
      <c r="E214" s="44" t="str">
        <f t="shared" si="9"/>
        <v xml:space="preserve"> </v>
      </c>
      <c r="F214" s="45" t="s">
        <v>511</v>
      </c>
    </row>
    <row r="215" spans="5:6" ht="13.5" customHeight="1">
      <c r="E215" s="44" t="str">
        <f t="shared" si="9"/>
        <v xml:space="preserve"> </v>
      </c>
      <c r="F215" s="45" t="s">
        <v>511</v>
      </c>
    </row>
    <row r="216" spans="5:6" ht="13.5" customHeight="1">
      <c r="E216" s="44" t="str">
        <f t="shared" si="9"/>
        <v xml:space="preserve"> </v>
      </c>
      <c r="F216" s="45" t="s">
        <v>511</v>
      </c>
    </row>
    <row r="217" spans="5:6" ht="13.5" customHeight="1">
      <c r="E217" s="44" t="str">
        <f t="shared" si="9"/>
        <v xml:space="preserve"> </v>
      </c>
      <c r="F217" s="45" t="s">
        <v>511</v>
      </c>
    </row>
    <row r="218" spans="5:6" ht="13.5" customHeight="1">
      <c r="E218" s="44" t="str">
        <f t="shared" si="9"/>
        <v xml:space="preserve"> </v>
      </c>
      <c r="F218" s="45" t="s">
        <v>511</v>
      </c>
    </row>
    <row r="219" spans="5:6" ht="13.5" customHeight="1">
      <c r="E219" s="44" t="str">
        <f t="shared" si="9"/>
        <v xml:space="preserve"> </v>
      </c>
      <c r="F219" s="45" t="s">
        <v>511</v>
      </c>
    </row>
    <row r="220" spans="5:6" ht="13.5" customHeight="1">
      <c r="E220" s="44" t="str">
        <f t="shared" si="9"/>
        <v xml:space="preserve"> </v>
      </c>
      <c r="F220" s="45" t="s">
        <v>511</v>
      </c>
    </row>
    <row r="221" spans="5:6" ht="13.5" customHeight="1">
      <c r="E221" s="44" t="str">
        <f t="shared" si="9"/>
        <v xml:space="preserve"> </v>
      </c>
      <c r="F221" s="45" t="s">
        <v>511</v>
      </c>
    </row>
    <row r="222" spans="5:6" ht="13.5" customHeight="1">
      <c r="E222" s="44" t="str">
        <f t="shared" si="9"/>
        <v xml:space="preserve"> </v>
      </c>
      <c r="F222" s="45" t="s">
        <v>511</v>
      </c>
    </row>
    <row r="223" spans="5:6" ht="13.5" customHeight="1">
      <c r="E223" s="44" t="str">
        <f t="shared" si="9"/>
        <v xml:space="preserve"> </v>
      </c>
      <c r="F223" s="45" t="s">
        <v>511</v>
      </c>
    </row>
    <row r="224" spans="5:6" ht="13.5" customHeight="1">
      <c r="E224" s="44" t="str">
        <f t="shared" si="9"/>
        <v xml:space="preserve"> </v>
      </c>
      <c r="F224" s="45" t="s">
        <v>511</v>
      </c>
    </row>
    <row r="225" spans="5:6" ht="13.5" customHeight="1">
      <c r="E225" s="44" t="str">
        <f t="shared" si="9"/>
        <v xml:space="preserve"> </v>
      </c>
      <c r="F225" s="45" t="s">
        <v>511</v>
      </c>
    </row>
    <row r="226" spans="5:6" ht="13.5" customHeight="1">
      <c r="E226" s="44" t="str">
        <f t="shared" si="9"/>
        <v xml:space="preserve"> </v>
      </c>
      <c r="F226" s="45" t="s">
        <v>511</v>
      </c>
    </row>
    <row r="227" spans="5:6" ht="13.5" customHeight="1">
      <c r="E227" s="44" t="str">
        <f t="shared" si="9"/>
        <v xml:space="preserve"> </v>
      </c>
      <c r="F227" s="45" t="s">
        <v>511</v>
      </c>
    </row>
    <row r="228" spans="5:6" ht="13.5" customHeight="1">
      <c r="E228" s="44" t="str">
        <f t="shared" si="9"/>
        <v xml:space="preserve"> </v>
      </c>
      <c r="F228" s="45" t="s">
        <v>511</v>
      </c>
    </row>
    <row r="229" spans="5:6" ht="13.5" customHeight="1">
      <c r="E229" s="44" t="str">
        <f t="shared" si="9"/>
        <v xml:space="preserve"> </v>
      </c>
      <c r="F229" s="45" t="s">
        <v>511</v>
      </c>
    </row>
    <row r="230" spans="5:6" ht="13.5" customHeight="1">
      <c r="E230" s="44" t="str">
        <f t="shared" si="9"/>
        <v xml:space="preserve"> </v>
      </c>
      <c r="F230" s="45" t="s">
        <v>511</v>
      </c>
    </row>
    <row r="231" spans="5:6" ht="13.5" customHeight="1">
      <c r="E231" s="44" t="str">
        <f t="shared" si="9"/>
        <v xml:space="preserve"> </v>
      </c>
      <c r="F231" s="45" t="s">
        <v>511</v>
      </c>
    </row>
    <row r="232" spans="5:6" ht="13.5" customHeight="1">
      <c r="E232" s="44" t="str">
        <f t="shared" si="9"/>
        <v xml:space="preserve"> </v>
      </c>
      <c r="F232" s="45" t="s">
        <v>511</v>
      </c>
    </row>
    <row r="233" spans="5:6" ht="13.5" customHeight="1">
      <c r="E233" s="44" t="str">
        <f t="shared" si="9"/>
        <v xml:space="preserve"> </v>
      </c>
      <c r="F233" s="45" t="s">
        <v>511</v>
      </c>
    </row>
    <row r="234" spans="5:6" ht="13.5" customHeight="1">
      <c r="E234" s="44" t="str">
        <f t="shared" si="9"/>
        <v xml:space="preserve"> </v>
      </c>
      <c r="F234" s="45" t="s">
        <v>511</v>
      </c>
    </row>
    <row r="235" spans="5:6" ht="13.5" customHeight="1">
      <c r="E235" s="44" t="str">
        <f t="shared" si="9"/>
        <v xml:space="preserve"> </v>
      </c>
      <c r="F235" s="45" t="s">
        <v>511</v>
      </c>
    </row>
    <row r="236" spans="5:6" ht="13.5" customHeight="1">
      <c r="E236" s="44" t="str">
        <f t="shared" si="9"/>
        <v xml:space="preserve"> </v>
      </c>
      <c r="F236" s="45" t="s">
        <v>511</v>
      </c>
    </row>
    <row r="237" spans="5:6" ht="13.5" customHeight="1">
      <c r="E237" s="44" t="str">
        <f t="shared" si="9"/>
        <v xml:space="preserve"> </v>
      </c>
      <c r="F237" s="45" t="s">
        <v>511</v>
      </c>
    </row>
    <row r="238" spans="5:6" ht="13.5" customHeight="1">
      <c r="E238" s="44" t="str">
        <f t="shared" si="9"/>
        <v xml:space="preserve"> </v>
      </c>
      <c r="F238" s="45" t="s">
        <v>511</v>
      </c>
    </row>
    <row r="239" spans="5:6" ht="13.5" customHeight="1">
      <c r="E239" s="44" t="str">
        <f t="shared" si="9"/>
        <v xml:space="preserve"> </v>
      </c>
      <c r="F239" s="45" t="s">
        <v>511</v>
      </c>
    </row>
    <row r="240" spans="5:6" ht="13.5" customHeight="1">
      <c r="E240" s="44" t="str">
        <f t="shared" si="9"/>
        <v xml:space="preserve"> </v>
      </c>
      <c r="F240" s="45" t="s">
        <v>511</v>
      </c>
    </row>
    <row r="241" spans="5:6" ht="13.5" customHeight="1">
      <c r="E241" s="44" t="str">
        <f t="shared" si="9"/>
        <v xml:space="preserve"> </v>
      </c>
      <c r="F241" s="45" t="s">
        <v>511</v>
      </c>
    </row>
    <row r="242" spans="5:6" ht="13.5" customHeight="1">
      <c r="E242" s="44" t="str">
        <f t="shared" si="9"/>
        <v xml:space="preserve"> </v>
      </c>
      <c r="F242" s="45" t="s">
        <v>511</v>
      </c>
    </row>
    <row r="243" spans="5:6" ht="13.5" customHeight="1">
      <c r="E243" s="44" t="str">
        <f t="shared" si="9"/>
        <v xml:space="preserve"> </v>
      </c>
      <c r="F243" s="45" t="s">
        <v>511</v>
      </c>
    </row>
    <row r="244" spans="5:6" ht="13.5" customHeight="1">
      <c r="E244" s="44" t="str">
        <f t="shared" si="9"/>
        <v xml:space="preserve"> </v>
      </c>
      <c r="F244" s="45" t="s">
        <v>511</v>
      </c>
    </row>
    <row r="245" spans="5:6" ht="13.5" customHeight="1">
      <c r="E245" s="44" t="str">
        <f t="shared" si="9"/>
        <v xml:space="preserve"> </v>
      </c>
      <c r="F245" s="45" t="s">
        <v>511</v>
      </c>
    </row>
    <row r="246" spans="5:6" ht="13.5" customHeight="1">
      <c r="E246" s="44" t="str">
        <f t="shared" si="9"/>
        <v xml:space="preserve"> </v>
      </c>
      <c r="F246" s="45" t="s">
        <v>511</v>
      </c>
    </row>
    <row r="247" spans="5:6" ht="13.5" customHeight="1">
      <c r="E247" s="44" t="str">
        <f t="shared" si="9"/>
        <v xml:space="preserve"> </v>
      </c>
      <c r="F247" s="45" t="s">
        <v>511</v>
      </c>
    </row>
    <row r="248" spans="5:6" ht="13.5" customHeight="1">
      <c r="E248" s="44" t="str">
        <f t="shared" si="9"/>
        <v xml:space="preserve"> </v>
      </c>
      <c r="F248" s="45" t="s">
        <v>511</v>
      </c>
    </row>
    <row r="249" spans="5:6" ht="13.5" customHeight="1">
      <c r="E249" s="44" t="str">
        <f t="shared" si="9"/>
        <v xml:space="preserve"> </v>
      </c>
      <c r="F249" s="45" t="s">
        <v>511</v>
      </c>
    </row>
    <row r="250" spans="5:6" ht="13.5" customHeight="1">
      <c r="E250" s="44" t="str">
        <f t="shared" si="9"/>
        <v xml:space="preserve"> </v>
      </c>
      <c r="F250" s="45" t="s">
        <v>511</v>
      </c>
    </row>
    <row r="251" spans="5:6" ht="13.5" customHeight="1">
      <c r="E251" s="44" t="str">
        <f t="shared" si="9"/>
        <v xml:space="preserve"> </v>
      </c>
      <c r="F251" s="45" t="s">
        <v>511</v>
      </c>
    </row>
    <row r="252" spans="5:6" ht="13.5" customHeight="1">
      <c r="E252" s="44" t="str">
        <f t="shared" si="9"/>
        <v xml:space="preserve"> </v>
      </c>
      <c r="F252" s="45" t="s">
        <v>511</v>
      </c>
    </row>
    <row r="253" spans="5:6" ht="13.5" customHeight="1">
      <c r="E253" s="44" t="str">
        <f t="shared" si="9"/>
        <v xml:space="preserve"> </v>
      </c>
      <c r="F253" s="45" t="s">
        <v>511</v>
      </c>
    </row>
    <row r="254" spans="5:6" ht="13.5" customHeight="1">
      <c r="E254" s="44" t="str">
        <f t="shared" si="9"/>
        <v xml:space="preserve"> </v>
      </c>
      <c r="F254" s="45" t="s">
        <v>511</v>
      </c>
    </row>
    <row r="255" spans="5:6" ht="13.5" customHeight="1">
      <c r="E255" s="44" t="str">
        <f t="shared" si="9"/>
        <v xml:space="preserve"> </v>
      </c>
      <c r="F255" s="45" t="s">
        <v>511</v>
      </c>
    </row>
    <row r="256" spans="5:6" ht="13.5" customHeight="1">
      <c r="E256" s="44" t="str">
        <f t="shared" si="9"/>
        <v xml:space="preserve"> </v>
      </c>
      <c r="F256" s="45" t="s">
        <v>511</v>
      </c>
    </row>
    <row r="257" spans="5:6" ht="13.5" customHeight="1">
      <c r="E257" s="44" t="str">
        <f t="shared" si="9"/>
        <v xml:space="preserve"> </v>
      </c>
      <c r="F257" s="45" t="s">
        <v>511</v>
      </c>
    </row>
    <row r="258" spans="5:6" ht="13.5" customHeight="1">
      <c r="E258" s="44" t="str">
        <f t="shared" si="9"/>
        <v xml:space="preserve"> </v>
      </c>
      <c r="F258" s="45" t="s">
        <v>511</v>
      </c>
    </row>
    <row r="259" spans="5:6" ht="13.5" customHeight="1">
      <c r="E259" s="44" t="str">
        <f t="shared" si="9"/>
        <v xml:space="preserve"> </v>
      </c>
      <c r="F259" s="45" t="s">
        <v>511</v>
      </c>
    </row>
    <row r="260" spans="5:6" ht="13.5" customHeight="1">
      <c r="E260" s="44" t="str">
        <f t="shared" ref="E260:E323" si="10">C260&amp;" "&amp;D260</f>
        <v xml:space="preserve"> </v>
      </c>
      <c r="F260" s="45" t="s">
        <v>511</v>
      </c>
    </row>
    <row r="261" spans="5:6" ht="13.5" customHeight="1">
      <c r="E261" s="44" t="str">
        <f t="shared" si="10"/>
        <v xml:space="preserve"> </v>
      </c>
      <c r="F261" s="45" t="s">
        <v>511</v>
      </c>
    </row>
    <row r="262" spans="5:6" ht="13.5" customHeight="1">
      <c r="E262" s="44" t="str">
        <f t="shared" si="10"/>
        <v xml:space="preserve"> </v>
      </c>
      <c r="F262" s="45" t="s">
        <v>511</v>
      </c>
    </row>
    <row r="263" spans="5:6" ht="13.5" customHeight="1">
      <c r="E263" s="44" t="str">
        <f t="shared" si="10"/>
        <v xml:space="preserve"> </v>
      </c>
      <c r="F263" s="45" t="s">
        <v>511</v>
      </c>
    </row>
    <row r="264" spans="5:6" ht="13.5" customHeight="1">
      <c r="E264" s="44" t="str">
        <f t="shared" si="10"/>
        <v xml:space="preserve"> </v>
      </c>
      <c r="F264" s="45" t="s">
        <v>511</v>
      </c>
    </row>
    <row r="265" spans="5:6" ht="13.5" customHeight="1">
      <c r="E265" s="44" t="str">
        <f t="shared" si="10"/>
        <v xml:space="preserve"> </v>
      </c>
      <c r="F265" s="45" t="s">
        <v>511</v>
      </c>
    </row>
    <row r="266" spans="5:6" ht="13.5" customHeight="1">
      <c r="E266" s="44" t="str">
        <f t="shared" si="10"/>
        <v xml:space="preserve"> </v>
      </c>
      <c r="F266" s="45" t="s">
        <v>511</v>
      </c>
    </row>
    <row r="267" spans="5:6" ht="13.5" customHeight="1">
      <c r="E267" s="44" t="str">
        <f t="shared" si="10"/>
        <v xml:space="preserve"> </v>
      </c>
      <c r="F267" s="45" t="s">
        <v>511</v>
      </c>
    </row>
    <row r="268" spans="5:6" ht="13.5" customHeight="1">
      <c r="E268" s="44" t="str">
        <f t="shared" si="10"/>
        <v xml:space="preserve"> </v>
      </c>
      <c r="F268" s="45" t="s">
        <v>511</v>
      </c>
    </row>
    <row r="269" spans="5:6" ht="13.5" customHeight="1">
      <c r="E269" s="44" t="str">
        <f t="shared" si="10"/>
        <v xml:space="preserve"> </v>
      </c>
      <c r="F269" s="45" t="s">
        <v>511</v>
      </c>
    </row>
    <row r="270" spans="5:6" ht="13.5" customHeight="1">
      <c r="E270" s="44" t="str">
        <f t="shared" si="10"/>
        <v xml:space="preserve"> </v>
      </c>
      <c r="F270" s="45" t="s">
        <v>511</v>
      </c>
    </row>
    <row r="271" spans="5:6" ht="13.5" customHeight="1">
      <c r="E271" s="44" t="str">
        <f t="shared" si="10"/>
        <v xml:space="preserve"> </v>
      </c>
      <c r="F271" s="45" t="s">
        <v>511</v>
      </c>
    </row>
    <row r="272" spans="5:6" ht="13.5" customHeight="1">
      <c r="E272" s="44" t="str">
        <f t="shared" si="10"/>
        <v xml:space="preserve"> </v>
      </c>
      <c r="F272" s="45" t="s">
        <v>511</v>
      </c>
    </row>
    <row r="273" spans="5:6" ht="13.5" customHeight="1">
      <c r="E273" s="44" t="str">
        <f t="shared" si="10"/>
        <v xml:space="preserve"> </v>
      </c>
      <c r="F273" s="45" t="s">
        <v>511</v>
      </c>
    </row>
    <row r="274" spans="5:6" ht="13.5" customHeight="1">
      <c r="E274" s="44" t="str">
        <f t="shared" si="10"/>
        <v xml:space="preserve"> </v>
      </c>
      <c r="F274" s="45" t="s">
        <v>511</v>
      </c>
    </row>
    <row r="275" spans="5:6" ht="13.5" customHeight="1">
      <c r="E275" s="44" t="str">
        <f t="shared" si="10"/>
        <v xml:space="preserve"> </v>
      </c>
      <c r="F275" s="45" t="s">
        <v>511</v>
      </c>
    </row>
    <row r="276" spans="5:6" ht="13.5" customHeight="1">
      <c r="E276" s="44" t="str">
        <f t="shared" si="10"/>
        <v xml:space="preserve"> </v>
      </c>
      <c r="F276" s="45" t="s">
        <v>511</v>
      </c>
    </row>
    <row r="277" spans="5:6" ht="13.5" customHeight="1">
      <c r="E277" s="44" t="str">
        <f t="shared" si="10"/>
        <v xml:space="preserve"> </v>
      </c>
      <c r="F277" s="45" t="s">
        <v>511</v>
      </c>
    </row>
    <row r="278" spans="5:6" ht="13.5" customHeight="1">
      <c r="E278" s="44" t="str">
        <f t="shared" si="10"/>
        <v xml:space="preserve"> </v>
      </c>
      <c r="F278" s="45" t="s">
        <v>511</v>
      </c>
    </row>
    <row r="279" spans="5:6" ht="13.5" customHeight="1">
      <c r="E279" s="44" t="str">
        <f t="shared" si="10"/>
        <v xml:space="preserve"> </v>
      </c>
      <c r="F279" s="45" t="s">
        <v>511</v>
      </c>
    </row>
    <row r="280" spans="5:6" ht="13.5" customHeight="1">
      <c r="E280" s="44" t="str">
        <f t="shared" si="10"/>
        <v xml:space="preserve"> </v>
      </c>
      <c r="F280" s="45" t="s">
        <v>511</v>
      </c>
    </row>
    <row r="281" spans="5:6" ht="13.5" customHeight="1">
      <c r="E281" s="44" t="str">
        <f t="shared" si="10"/>
        <v xml:space="preserve"> </v>
      </c>
      <c r="F281" s="45" t="s">
        <v>511</v>
      </c>
    </row>
    <row r="282" spans="5:6" ht="13.5" customHeight="1">
      <c r="E282" s="44" t="str">
        <f t="shared" si="10"/>
        <v xml:space="preserve"> </v>
      </c>
      <c r="F282" s="45" t="s">
        <v>511</v>
      </c>
    </row>
    <row r="283" spans="5:6" ht="13.5" customHeight="1">
      <c r="E283" s="44" t="str">
        <f t="shared" si="10"/>
        <v xml:space="preserve"> </v>
      </c>
      <c r="F283" s="45" t="s">
        <v>511</v>
      </c>
    </row>
    <row r="284" spans="5:6" ht="13.5" customHeight="1">
      <c r="E284" s="44" t="str">
        <f t="shared" si="10"/>
        <v xml:space="preserve"> </v>
      </c>
      <c r="F284" s="45" t="s">
        <v>511</v>
      </c>
    </row>
    <row r="285" spans="5:6" ht="13.5" customHeight="1">
      <c r="E285" s="44" t="str">
        <f t="shared" si="10"/>
        <v xml:space="preserve"> </v>
      </c>
      <c r="F285" s="45" t="s">
        <v>511</v>
      </c>
    </row>
    <row r="286" spans="5:6" ht="13.5" customHeight="1">
      <c r="E286" s="44" t="str">
        <f t="shared" si="10"/>
        <v xml:space="preserve"> </v>
      </c>
      <c r="F286" s="45" t="s">
        <v>511</v>
      </c>
    </row>
    <row r="287" spans="5:6" ht="13.5" customHeight="1">
      <c r="E287" s="44" t="str">
        <f t="shared" si="10"/>
        <v xml:space="preserve"> </v>
      </c>
      <c r="F287" s="45" t="s">
        <v>511</v>
      </c>
    </row>
    <row r="288" spans="5:6" ht="13.5" customHeight="1">
      <c r="E288" s="44" t="str">
        <f t="shared" si="10"/>
        <v xml:space="preserve"> </v>
      </c>
      <c r="F288" s="45" t="s">
        <v>511</v>
      </c>
    </row>
    <row r="289" spans="5:6" ht="13.5" customHeight="1">
      <c r="E289" s="44" t="str">
        <f t="shared" si="10"/>
        <v xml:space="preserve"> </v>
      </c>
      <c r="F289" s="45" t="s">
        <v>511</v>
      </c>
    </row>
    <row r="290" spans="5:6" ht="13.5" customHeight="1">
      <c r="E290" s="44" t="str">
        <f t="shared" si="10"/>
        <v xml:space="preserve"> </v>
      </c>
      <c r="F290" s="45" t="s">
        <v>511</v>
      </c>
    </row>
    <row r="291" spans="5:6" ht="13.5" customHeight="1">
      <c r="E291" s="44" t="str">
        <f t="shared" si="10"/>
        <v xml:space="preserve"> </v>
      </c>
      <c r="F291" s="45" t="s">
        <v>511</v>
      </c>
    </row>
    <row r="292" spans="5:6" ht="13.5" customHeight="1">
      <c r="E292" s="44" t="str">
        <f t="shared" si="10"/>
        <v xml:space="preserve"> </v>
      </c>
      <c r="F292" s="45" t="s">
        <v>511</v>
      </c>
    </row>
    <row r="293" spans="5:6" ht="13.5" customHeight="1">
      <c r="E293" s="44" t="str">
        <f t="shared" si="10"/>
        <v xml:space="preserve"> </v>
      </c>
      <c r="F293" s="45" t="s">
        <v>511</v>
      </c>
    </row>
    <row r="294" spans="5:6" ht="13.5" customHeight="1">
      <c r="E294" s="44" t="str">
        <f t="shared" si="10"/>
        <v xml:space="preserve"> </v>
      </c>
      <c r="F294" s="45" t="s">
        <v>511</v>
      </c>
    </row>
    <row r="295" spans="5:6" ht="13.5" customHeight="1">
      <c r="E295" s="44" t="str">
        <f t="shared" si="10"/>
        <v xml:space="preserve"> </v>
      </c>
      <c r="F295" s="45" t="s">
        <v>511</v>
      </c>
    </row>
    <row r="296" spans="5:6" ht="13.5" customHeight="1">
      <c r="E296" s="44" t="str">
        <f t="shared" si="10"/>
        <v xml:space="preserve"> </v>
      </c>
      <c r="F296" s="45" t="s">
        <v>511</v>
      </c>
    </row>
    <row r="297" spans="5:6" ht="13.5" customHeight="1">
      <c r="E297" s="44" t="str">
        <f t="shared" si="10"/>
        <v xml:space="preserve"> </v>
      </c>
      <c r="F297" s="45" t="s">
        <v>511</v>
      </c>
    </row>
    <row r="298" spans="5:6" ht="13.5" customHeight="1">
      <c r="E298" s="44" t="str">
        <f t="shared" si="10"/>
        <v xml:space="preserve"> </v>
      </c>
      <c r="F298" s="45" t="s">
        <v>511</v>
      </c>
    </row>
    <row r="299" spans="5:6" ht="13.5" customHeight="1">
      <c r="E299" s="44" t="str">
        <f t="shared" si="10"/>
        <v xml:space="preserve"> </v>
      </c>
      <c r="F299" s="45" t="s">
        <v>511</v>
      </c>
    </row>
    <row r="300" spans="5:6" ht="13.5" customHeight="1">
      <c r="E300" s="44" t="str">
        <f t="shared" si="10"/>
        <v xml:space="preserve"> </v>
      </c>
      <c r="F300" s="45" t="s">
        <v>511</v>
      </c>
    </row>
    <row r="301" spans="5:6" ht="13.5" customHeight="1">
      <c r="E301" s="44" t="str">
        <f t="shared" si="10"/>
        <v xml:space="preserve"> </v>
      </c>
      <c r="F301" s="45" t="s">
        <v>511</v>
      </c>
    </row>
    <row r="302" spans="5:6" ht="13.5" customHeight="1">
      <c r="E302" s="44" t="str">
        <f t="shared" si="10"/>
        <v xml:space="preserve"> </v>
      </c>
      <c r="F302" s="45" t="s">
        <v>511</v>
      </c>
    </row>
    <row r="303" spans="5:6" ht="13.5" customHeight="1">
      <c r="E303" s="44" t="str">
        <f t="shared" si="10"/>
        <v xml:space="preserve"> </v>
      </c>
      <c r="F303" s="45" t="s">
        <v>511</v>
      </c>
    </row>
    <row r="304" spans="5:6" ht="13.5" customHeight="1">
      <c r="E304" s="44" t="str">
        <f t="shared" si="10"/>
        <v xml:space="preserve"> </v>
      </c>
      <c r="F304" s="45" t="s">
        <v>511</v>
      </c>
    </row>
    <row r="305" spans="5:6" ht="13.5" customHeight="1">
      <c r="E305" s="44" t="str">
        <f t="shared" si="10"/>
        <v xml:space="preserve"> </v>
      </c>
      <c r="F305" s="45" t="s">
        <v>511</v>
      </c>
    </row>
    <row r="306" spans="5:6" ht="13.5" customHeight="1">
      <c r="E306" s="44" t="str">
        <f t="shared" si="10"/>
        <v xml:space="preserve"> </v>
      </c>
      <c r="F306" s="45" t="s">
        <v>511</v>
      </c>
    </row>
    <row r="307" spans="5:6" ht="13.5" customHeight="1">
      <c r="E307" s="44" t="str">
        <f t="shared" si="10"/>
        <v xml:space="preserve"> </v>
      </c>
      <c r="F307" s="45" t="s">
        <v>511</v>
      </c>
    </row>
    <row r="308" spans="5:6" ht="13.5" customHeight="1">
      <c r="E308" s="44" t="str">
        <f t="shared" si="10"/>
        <v xml:space="preserve"> </v>
      </c>
      <c r="F308" s="45" t="s">
        <v>511</v>
      </c>
    </row>
    <row r="309" spans="5:6" ht="13.5" customHeight="1">
      <c r="E309" s="44" t="str">
        <f t="shared" si="10"/>
        <v xml:space="preserve"> </v>
      </c>
      <c r="F309" s="45" t="s">
        <v>511</v>
      </c>
    </row>
    <row r="310" spans="5:6" ht="13.5" customHeight="1">
      <c r="E310" s="44" t="str">
        <f t="shared" si="10"/>
        <v xml:space="preserve"> </v>
      </c>
      <c r="F310" s="45" t="s">
        <v>511</v>
      </c>
    </row>
    <row r="311" spans="5:6" ht="13.5" customHeight="1">
      <c r="E311" s="44" t="str">
        <f t="shared" si="10"/>
        <v xml:space="preserve"> </v>
      </c>
      <c r="F311" s="45" t="s">
        <v>511</v>
      </c>
    </row>
    <row r="312" spans="5:6" ht="13.5" customHeight="1">
      <c r="E312" s="44" t="str">
        <f t="shared" si="10"/>
        <v xml:space="preserve"> </v>
      </c>
      <c r="F312" s="45" t="s">
        <v>511</v>
      </c>
    </row>
    <row r="313" spans="5:6" ht="13.5" customHeight="1">
      <c r="E313" s="44" t="str">
        <f t="shared" si="10"/>
        <v xml:space="preserve"> </v>
      </c>
      <c r="F313" s="45" t="s">
        <v>511</v>
      </c>
    </row>
    <row r="314" spans="5:6" ht="13.5" customHeight="1">
      <c r="E314" s="44" t="str">
        <f t="shared" si="10"/>
        <v xml:space="preserve"> </v>
      </c>
      <c r="F314" s="45" t="s">
        <v>511</v>
      </c>
    </row>
    <row r="315" spans="5:6" ht="13.5" customHeight="1">
      <c r="E315" s="44" t="str">
        <f t="shared" si="10"/>
        <v xml:space="preserve"> </v>
      </c>
      <c r="F315" s="45" t="s">
        <v>511</v>
      </c>
    </row>
    <row r="316" spans="5:6" ht="13.5" customHeight="1">
      <c r="E316" s="44" t="str">
        <f t="shared" si="10"/>
        <v xml:space="preserve"> </v>
      </c>
      <c r="F316" s="45" t="s">
        <v>511</v>
      </c>
    </row>
    <row r="317" spans="5:6" ht="13.5" customHeight="1">
      <c r="E317" s="44" t="str">
        <f t="shared" si="10"/>
        <v xml:space="preserve"> </v>
      </c>
      <c r="F317" s="45" t="s">
        <v>511</v>
      </c>
    </row>
    <row r="318" spans="5:6" ht="13.5" customHeight="1">
      <c r="E318" s="44" t="str">
        <f t="shared" si="10"/>
        <v xml:space="preserve"> </v>
      </c>
      <c r="F318" s="45" t="s">
        <v>511</v>
      </c>
    </row>
    <row r="319" spans="5:6" ht="13.5" customHeight="1">
      <c r="E319" s="44" t="str">
        <f t="shared" si="10"/>
        <v xml:space="preserve"> </v>
      </c>
      <c r="F319" s="45" t="s">
        <v>511</v>
      </c>
    </row>
    <row r="320" spans="5:6" ht="13.5" customHeight="1">
      <c r="E320" s="44" t="str">
        <f t="shared" si="10"/>
        <v xml:space="preserve"> </v>
      </c>
      <c r="F320" s="45" t="s">
        <v>511</v>
      </c>
    </row>
    <row r="321" spans="5:6" ht="13.5" customHeight="1">
      <c r="E321" s="44" t="str">
        <f t="shared" si="10"/>
        <v xml:space="preserve"> </v>
      </c>
      <c r="F321" s="45" t="s">
        <v>511</v>
      </c>
    </row>
    <row r="322" spans="5:6" ht="13.5" customHeight="1">
      <c r="E322" s="44" t="str">
        <f t="shared" si="10"/>
        <v xml:space="preserve"> </v>
      </c>
      <c r="F322" s="45" t="s">
        <v>511</v>
      </c>
    </row>
    <row r="323" spans="5:6" ht="13.5" customHeight="1">
      <c r="E323" s="44" t="str">
        <f t="shared" si="10"/>
        <v xml:space="preserve"> </v>
      </c>
      <c r="F323" s="45" t="s">
        <v>511</v>
      </c>
    </row>
    <row r="324" spans="5:6" ht="13.5" customHeight="1">
      <c r="E324" s="44" t="str">
        <f t="shared" ref="E324:E387" si="11">C324&amp;" "&amp;D324</f>
        <v xml:space="preserve"> </v>
      </c>
      <c r="F324" s="45" t="s">
        <v>511</v>
      </c>
    </row>
    <row r="325" spans="5:6" ht="13.5" customHeight="1">
      <c r="E325" s="44" t="str">
        <f t="shared" si="11"/>
        <v xml:space="preserve"> </v>
      </c>
      <c r="F325" s="45" t="s">
        <v>511</v>
      </c>
    </row>
    <row r="326" spans="5:6" ht="13.5" customHeight="1">
      <c r="E326" s="44" t="str">
        <f t="shared" si="11"/>
        <v xml:space="preserve"> </v>
      </c>
      <c r="F326" s="45" t="s">
        <v>511</v>
      </c>
    </row>
    <row r="327" spans="5:6" ht="13.5" customHeight="1">
      <c r="E327" s="44" t="str">
        <f t="shared" si="11"/>
        <v xml:space="preserve"> </v>
      </c>
      <c r="F327" s="45" t="s">
        <v>511</v>
      </c>
    </row>
    <row r="328" spans="5:6" ht="13.5" customHeight="1">
      <c r="E328" s="44" t="str">
        <f t="shared" si="11"/>
        <v xml:space="preserve"> </v>
      </c>
      <c r="F328" s="45" t="s">
        <v>511</v>
      </c>
    </row>
    <row r="329" spans="5:6" ht="13.5" customHeight="1">
      <c r="E329" s="44" t="str">
        <f t="shared" si="11"/>
        <v xml:space="preserve"> </v>
      </c>
      <c r="F329" s="45" t="s">
        <v>511</v>
      </c>
    </row>
    <row r="330" spans="5:6" ht="13.5" customHeight="1">
      <c r="E330" s="44" t="str">
        <f t="shared" si="11"/>
        <v xml:space="preserve"> </v>
      </c>
      <c r="F330" s="45" t="s">
        <v>511</v>
      </c>
    </row>
    <row r="331" spans="5:6" ht="13.5" customHeight="1">
      <c r="E331" s="44" t="str">
        <f t="shared" si="11"/>
        <v xml:space="preserve"> </v>
      </c>
      <c r="F331" s="45" t="s">
        <v>511</v>
      </c>
    </row>
    <row r="332" spans="5:6" ht="13.5" customHeight="1">
      <c r="E332" s="44" t="str">
        <f t="shared" si="11"/>
        <v xml:space="preserve"> </v>
      </c>
      <c r="F332" s="45" t="s">
        <v>511</v>
      </c>
    </row>
    <row r="333" spans="5:6" ht="13.5" customHeight="1">
      <c r="E333" s="44" t="str">
        <f t="shared" si="11"/>
        <v xml:space="preserve"> </v>
      </c>
      <c r="F333" s="45" t="s">
        <v>511</v>
      </c>
    </row>
    <row r="334" spans="5:6" ht="13.5" customHeight="1">
      <c r="E334" s="44" t="str">
        <f t="shared" si="11"/>
        <v xml:space="preserve"> </v>
      </c>
      <c r="F334" s="45" t="s">
        <v>511</v>
      </c>
    </row>
    <row r="335" spans="5:6" ht="13.5" customHeight="1">
      <c r="E335" s="44" t="str">
        <f t="shared" si="11"/>
        <v xml:space="preserve"> </v>
      </c>
      <c r="F335" s="45" t="s">
        <v>511</v>
      </c>
    </row>
    <row r="336" spans="5:6" ht="13.5" customHeight="1">
      <c r="E336" s="44" t="str">
        <f t="shared" si="11"/>
        <v xml:space="preserve"> </v>
      </c>
      <c r="F336" s="45" t="s">
        <v>511</v>
      </c>
    </row>
    <row r="337" spans="5:6" ht="13.5" customHeight="1">
      <c r="E337" s="44" t="str">
        <f t="shared" si="11"/>
        <v xml:space="preserve"> </v>
      </c>
      <c r="F337" s="45" t="s">
        <v>511</v>
      </c>
    </row>
    <row r="338" spans="5:6" ht="13.5" customHeight="1">
      <c r="E338" s="44" t="str">
        <f t="shared" si="11"/>
        <v xml:space="preserve"> </v>
      </c>
      <c r="F338" s="45" t="s">
        <v>511</v>
      </c>
    </row>
    <row r="339" spans="5:6" ht="13.5" customHeight="1">
      <c r="E339" s="44" t="str">
        <f t="shared" si="11"/>
        <v xml:space="preserve"> </v>
      </c>
      <c r="F339" s="45" t="s">
        <v>511</v>
      </c>
    </row>
    <row r="340" spans="5:6" ht="13.5" customHeight="1">
      <c r="E340" s="44" t="str">
        <f t="shared" si="11"/>
        <v xml:space="preserve"> </v>
      </c>
      <c r="F340" s="45" t="s">
        <v>511</v>
      </c>
    </row>
    <row r="341" spans="5:6" ht="13.5" customHeight="1">
      <c r="E341" s="44" t="str">
        <f t="shared" si="11"/>
        <v xml:space="preserve"> </v>
      </c>
      <c r="F341" s="45" t="s">
        <v>511</v>
      </c>
    </row>
    <row r="342" spans="5:6" ht="13.5" customHeight="1">
      <c r="E342" s="44" t="str">
        <f t="shared" si="11"/>
        <v xml:space="preserve"> </v>
      </c>
      <c r="F342" s="45" t="s">
        <v>511</v>
      </c>
    </row>
    <row r="343" spans="5:6" ht="13.5" customHeight="1">
      <c r="E343" s="44" t="str">
        <f t="shared" si="11"/>
        <v xml:space="preserve"> </v>
      </c>
      <c r="F343" s="45" t="s">
        <v>511</v>
      </c>
    </row>
    <row r="344" spans="5:6" ht="13.5" customHeight="1">
      <c r="E344" s="44" t="str">
        <f t="shared" si="11"/>
        <v xml:space="preserve"> </v>
      </c>
      <c r="F344" s="45" t="s">
        <v>511</v>
      </c>
    </row>
    <row r="345" spans="5:6" ht="13.5" customHeight="1">
      <c r="E345" s="44" t="str">
        <f t="shared" si="11"/>
        <v xml:space="preserve"> </v>
      </c>
      <c r="F345" s="45" t="s">
        <v>511</v>
      </c>
    </row>
    <row r="346" spans="5:6" ht="13.5" customHeight="1">
      <c r="E346" s="44" t="str">
        <f t="shared" si="11"/>
        <v xml:space="preserve"> </v>
      </c>
      <c r="F346" s="45" t="s">
        <v>511</v>
      </c>
    </row>
    <row r="347" spans="5:6" ht="13.5" customHeight="1">
      <c r="E347" s="44" t="str">
        <f t="shared" si="11"/>
        <v xml:space="preserve"> </v>
      </c>
      <c r="F347" s="45" t="s">
        <v>511</v>
      </c>
    </row>
    <row r="348" spans="5:6" ht="13.5" customHeight="1">
      <c r="E348" s="44" t="str">
        <f t="shared" si="11"/>
        <v xml:space="preserve"> </v>
      </c>
      <c r="F348" s="45" t="s">
        <v>511</v>
      </c>
    </row>
    <row r="349" spans="5:6" ht="13.5" customHeight="1">
      <c r="E349" s="44" t="str">
        <f t="shared" si="11"/>
        <v xml:space="preserve"> </v>
      </c>
      <c r="F349" s="45" t="s">
        <v>511</v>
      </c>
    </row>
    <row r="350" spans="5:6" ht="13.5" customHeight="1">
      <c r="E350" s="44" t="str">
        <f t="shared" si="11"/>
        <v xml:space="preserve"> </v>
      </c>
      <c r="F350" s="45" t="s">
        <v>511</v>
      </c>
    </row>
    <row r="351" spans="5:6" ht="13.5" customHeight="1">
      <c r="E351" s="44" t="str">
        <f t="shared" si="11"/>
        <v xml:space="preserve"> </v>
      </c>
      <c r="F351" s="45" t="s">
        <v>511</v>
      </c>
    </row>
    <row r="352" spans="5:6" ht="13.5" customHeight="1">
      <c r="E352" s="44" t="str">
        <f t="shared" si="11"/>
        <v xml:space="preserve"> </v>
      </c>
      <c r="F352" s="45" t="s">
        <v>511</v>
      </c>
    </row>
    <row r="353" spans="5:6" ht="13.5" customHeight="1">
      <c r="E353" s="44" t="str">
        <f t="shared" si="11"/>
        <v xml:space="preserve"> </v>
      </c>
      <c r="F353" s="45" t="s">
        <v>511</v>
      </c>
    </row>
    <row r="354" spans="5:6" ht="13.5" customHeight="1">
      <c r="E354" s="44" t="str">
        <f t="shared" si="11"/>
        <v xml:space="preserve"> </v>
      </c>
      <c r="F354" s="45" t="s">
        <v>511</v>
      </c>
    </row>
    <row r="355" spans="5:6" ht="13.5" customHeight="1">
      <c r="E355" s="44" t="str">
        <f t="shared" si="11"/>
        <v xml:space="preserve"> </v>
      </c>
      <c r="F355" s="45" t="s">
        <v>511</v>
      </c>
    </row>
    <row r="356" spans="5:6" ht="13.5" customHeight="1">
      <c r="E356" s="44" t="str">
        <f t="shared" si="11"/>
        <v xml:space="preserve"> </v>
      </c>
      <c r="F356" s="45" t="s">
        <v>511</v>
      </c>
    </row>
    <row r="357" spans="5:6" ht="13.5" customHeight="1">
      <c r="E357" s="44" t="str">
        <f t="shared" si="11"/>
        <v xml:space="preserve"> </v>
      </c>
      <c r="F357" s="45" t="s">
        <v>511</v>
      </c>
    </row>
    <row r="358" spans="5:6" ht="13.5" customHeight="1">
      <c r="E358" s="44" t="str">
        <f t="shared" si="11"/>
        <v xml:space="preserve"> </v>
      </c>
      <c r="F358" s="45" t="s">
        <v>511</v>
      </c>
    </row>
    <row r="359" spans="5:6" ht="13.5" customHeight="1">
      <c r="E359" s="44" t="str">
        <f t="shared" si="11"/>
        <v xml:space="preserve"> </v>
      </c>
      <c r="F359" s="45" t="s">
        <v>511</v>
      </c>
    </row>
    <row r="360" spans="5:6" ht="13.5" customHeight="1">
      <c r="E360" s="44" t="str">
        <f t="shared" si="11"/>
        <v xml:space="preserve"> </v>
      </c>
      <c r="F360" s="45" t="s">
        <v>511</v>
      </c>
    </row>
    <row r="361" spans="5:6" ht="13.5" customHeight="1">
      <c r="E361" s="44" t="str">
        <f t="shared" si="11"/>
        <v xml:space="preserve"> </v>
      </c>
      <c r="F361" s="45" t="s">
        <v>511</v>
      </c>
    </row>
    <row r="362" spans="5:6" ht="13.5" customHeight="1">
      <c r="E362" s="44" t="str">
        <f t="shared" si="11"/>
        <v xml:space="preserve"> </v>
      </c>
      <c r="F362" s="45" t="s">
        <v>511</v>
      </c>
    </row>
    <row r="363" spans="5:6" ht="13.5" customHeight="1">
      <c r="E363" s="44" t="str">
        <f t="shared" si="11"/>
        <v xml:space="preserve"> </v>
      </c>
      <c r="F363" s="45" t="s">
        <v>511</v>
      </c>
    </row>
    <row r="364" spans="5:6" ht="13.5" customHeight="1">
      <c r="E364" s="44" t="str">
        <f t="shared" si="11"/>
        <v xml:space="preserve"> </v>
      </c>
      <c r="F364" s="45" t="s">
        <v>511</v>
      </c>
    </row>
    <row r="365" spans="5:6" ht="13.5" customHeight="1">
      <c r="E365" s="44" t="str">
        <f t="shared" si="11"/>
        <v xml:space="preserve"> </v>
      </c>
      <c r="F365" s="45" t="s">
        <v>511</v>
      </c>
    </row>
    <row r="366" spans="5:6" ht="13.5" customHeight="1">
      <c r="E366" s="44" t="str">
        <f t="shared" si="11"/>
        <v xml:space="preserve"> </v>
      </c>
      <c r="F366" s="45" t="s">
        <v>511</v>
      </c>
    </row>
    <row r="367" spans="5:6" ht="13.5" customHeight="1">
      <c r="E367" s="44" t="str">
        <f t="shared" si="11"/>
        <v xml:space="preserve"> </v>
      </c>
      <c r="F367" s="45" t="s">
        <v>511</v>
      </c>
    </row>
    <row r="368" spans="5:6" ht="13.5" customHeight="1">
      <c r="E368" s="44" t="str">
        <f t="shared" si="11"/>
        <v xml:space="preserve"> </v>
      </c>
      <c r="F368" s="45" t="s">
        <v>511</v>
      </c>
    </row>
    <row r="369" spans="5:6" ht="13.5" customHeight="1">
      <c r="E369" s="44" t="str">
        <f t="shared" si="11"/>
        <v xml:space="preserve"> </v>
      </c>
      <c r="F369" s="45" t="s">
        <v>511</v>
      </c>
    </row>
    <row r="370" spans="5:6" ht="13.5" customHeight="1">
      <c r="E370" s="44" t="str">
        <f t="shared" si="11"/>
        <v xml:space="preserve"> </v>
      </c>
      <c r="F370" s="45" t="s">
        <v>511</v>
      </c>
    </row>
    <row r="371" spans="5:6" ht="13.5" customHeight="1">
      <c r="E371" s="44" t="str">
        <f t="shared" si="11"/>
        <v xml:space="preserve"> </v>
      </c>
      <c r="F371" s="45" t="s">
        <v>511</v>
      </c>
    </row>
    <row r="372" spans="5:6" ht="13.5" customHeight="1">
      <c r="E372" s="44" t="str">
        <f t="shared" si="11"/>
        <v xml:space="preserve"> </v>
      </c>
      <c r="F372" s="45" t="s">
        <v>511</v>
      </c>
    </row>
    <row r="373" spans="5:6" ht="13.5" customHeight="1">
      <c r="E373" s="44" t="str">
        <f t="shared" si="11"/>
        <v xml:space="preserve"> </v>
      </c>
      <c r="F373" s="45" t="s">
        <v>511</v>
      </c>
    </row>
    <row r="374" spans="5:6" ht="13.5" customHeight="1">
      <c r="E374" s="44" t="str">
        <f t="shared" si="11"/>
        <v xml:space="preserve"> </v>
      </c>
      <c r="F374" s="45" t="s">
        <v>511</v>
      </c>
    </row>
    <row r="375" spans="5:6" ht="13.5" customHeight="1">
      <c r="E375" s="44" t="str">
        <f t="shared" si="11"/>
        <v xml:space="preserve"> </v>
      </c>
      <c r="F375" s="45" t="s">
        <v>511</v>
      </c>
    </row>
    <row r="376" spans="5:6" ht="13.5" customHeight="1">
      <c r="E376" s="44" t="str">
        <f t="shared" si="11"/>
        <v xml:space="preserve"> </v>
      </c>
      <c r="F376" s="45" t="s">
        <v>511</v>
      </c>
    </row>
    <row r="377" spans="5:6" ht="13.5" customHeight="1">
      <c r="E377" s="44" t="str">
        <f t="shared" si="11"/>
        <v xml:space="preserve"> </v>
      </c>
      <c r="F377" s="45" t="s">
        <v>511</v>
      </c>
    </row>
    <row r="378" spans="5:6" ht="13.5" customHeight="1">
      <c r="E378" s="44" t="str">
        <f t="shared" si="11"/>
        <v xml:space="preserve"> </v>
      </c>
      <c r="F378" s="45" t="s">
        <v>511</v>
      </c>
    </row>
    <row r="379" spans="5:6" ht="13.5" customHeight="1">
      <c r="E379" s="44" t="str">
        <f t="shared" si="11"/>
        <v xml:space="preserve"> </v>
      </c>
      <c r="F379" s="45" t="s">
        <v>511</v>
      </c>
    </row>
    <row r="380" spans="5:6" ht="13.5" customHeight="1">
      <c r="E380" s="44" t="str">
        <f t="shared" si="11"/>
        <v xml:space="preserve"> </v>
      </c>
      <c r="F380" s="45" t="s">
        <v>511</v>
      </c>
    </row>
    <row r="381" spans="5:6" ht="13.5" customHeight="1">
      <c r="E381" s="44" t="str">
        <f t="shared" si="11"/>
        <v xml:space="preserve"> </v>
      </c>
      <c r="F381" s="45" t="s">
        <v>511</v>
      </c>
    </row>
    <row r="382" spans="5:6" ht="13.5" customHeight="1">
      <c r="E382" s="44" t="str">
        <f t="shared" si="11"/>
        <v xml:space="preserve"> </v>
      </c>
      <c r="F382" s="45" t="s">
        <v>511</v>
      </c>
    </row>
    <row r="383" spans="5:6" ht="13.5" customHeight="1">
      <c r="E383" s="44" t="str">
        <f t="shared" si="11"/>
        <v xml:space="preserve"> </v>
      </c>
      <c r="F383" s="45" t="s">
        <v>511</v>
      </c>
    </row>
    <row r="384" spans="5:6" ht="13.5" customHeight="1">
      <c r="E384" s="44" t="str">
        <f t="shared" si="11"/>
        <v xml:space="preserve"> </v>
      </c>
      <c r="F384" s="45" t="s">
        <v>511</v>
      </c>
    </row>
    <row r="385" spans="5:6" ht="13.5" customHeight="1">
      <c r="E385" s="44" t="str">
        <f t="shared" si="11"/>
        <v xml:space="preserve"> </v>
      </c>
      <c r="F385" s="45" t="s">
        <v>511</v>
      </c>
    </row>
    <row r="386" spans="5:6" ht="13.5" customHeight="1">
      <c r="E386" s="44" t="str">
        <f t="shared" si="11"/>
        <v xml:space="preserve"> </v>
      </c>
      <c r="F386" s="45" t="s">
        <v>511</v>
      </c>
    </row>
    <row r="387" spans="5:6" ht="13.5" customHeight="1">
      <c r="E387" s="44" t="str">
        <f t="shared" si="11"/>
        <v xml:space="preserve"> </v>
      </c>
      <c r="F387" s="45" t="s">
        <v>511</v>
      </c>
    </row>
    <row r="388" spans="5:6" ht="13.5" customHeight="1">
      <c r="E388" s="44" t="str">
        <f t="shared" ref="E388:E451" si="12">C388&amp;" "&amp;D388</f>
        <v xml:space="preserve"> </v>
      </c>
      <c r="F388" s="45" t="s">
        <v>511</v>
      </c>
    </row>
    <row r="389" spans="5:6" ht="13.5" customHeight="1">
      <c r="E389" s="44" t="str">
        <f t="shared" si="12"/>
        <v xml:space="preserve"> </v>
      </c>
      <c r="F389" s="45" t="s">
        <v>511</v>
      </c>
    </row>
    <row r="390" spans="5:6" ht="13.5" customHeight="1">
      <c r="E390" s="44" t="str">
        <f t="shared" si="12"/>
        <v xml:space="preserve"> </v>
      </c>
      <c r="F390" s="45" t="s">
        <v>511</v>
      </c>
    </row>
    <row r="391" spans="5:6" ht="13.5" customHeight="1">
      <c r="E391" s="44" t="str">
        <f t="shared" si="12"/>
        <v xml:space="preserve"> </v>
      </c>
      <c r="F391" s="45" t="s">
        <v>511</v>
      </c>
    </row>
    <row r="392" spans="5:6" ht="13.5" customHeight="1">
      <c r="E392" s="44" t="str">
        <f t="shared" si="12"/>
        <v xml:space="preserve"> </v>
      </c>
      <c r="F392" s="45" t="s">
        <v>511</v>
      </c>
    </row>
    <row r="393" spans="5:6" ht="13.5" customHeight="1">
      <c r="E393" s="44" t="str">
        <f t="shared" si="12"/>
        <v xml:space="preserve"> </v>
      </c>
      <c r="F393" s="45" t="s">
        <v>511</v>
      </c>
    </row>
    <row r="394" spans="5:6" ht="13.5" customHeight="1">
      <c r="E394" s="44" t="str">
        <f t="shared" si="12"/>
        <v xml:space="preserve"> </v>
      </c>
      <c r="F394" s="45" t="s">
        <v>511</v>
      </c>
    </row>
    <row r="395" spans="5:6" ht="13.5" customHeight="1">
      <c r="E395" s="44" t="str">
        <f t="shared" si="12"/>
        <v xml:space="preserve"> </v>
      </c>
      <c r="F395" s="45" t="s">
        <v>511</v>
      </c>
    </row>
    <row r="396" spans="5:6" ht="13.5" customHeight="1">
      <c r="E396" s="44" t="str">
        <f t="shared" si="12"/>
        <v xml:space="preserve"> </v>
      </c>
      <c r="F396" s="45" t="s">
        <v>511</v>
      </c>
    </row>
    <row r="397" spans="5:6" ht="13.5" customHeight="1">
      <c r="E397" s="44" t="str">
        <f t="shared" si="12"/>
        <v xml:space="preserve"> </v>
      </c>
      <c r="F397" s="45" t="s">
        <v>511</v>
      </c>
    </row>
    <row r="398" spans="5:6" ht="13.5" customHeight="1">
      <c r="E398" s="44" t="str">
        <f t="shared" si="12"/>
        <v xml:space="preserve"> </v>
      </c>
      <c r="F398" s="45" t="s">
        <v>511</v>
      </c>
    </row>
    <row r="399" spans="5:6" ht="13.5" customHeight="1">
      <c r="E399" s="44" t="str">
        <f t="shared" si="12"/>
        <v xml:space="preserve"> </v>
      </c>
      <c r="F399" s="45" t="s">
        <v>511</v>
      </c>
    </row>
    <row r="400" spans="5:6" ht="13.5" customHeight="1">
      <c r="E400" s="44" t="str">
        <f t="shared" si="12"/>
        <v xml:space="preserve"> </v>
      </c>
      <c r="F400" s="45" t="s">
        <v>511</v>
      </c>
    </row>
    <row r="401" spans="5:6" ht="13.5" customHeight="1">
      <c r="E401" s="44" t="str">
        <f t="shared" si="12"/>
        <v xml:space="preserve"> </v>
      </c>
      <c r="F401" s="45" t="s">
        <v>511</v>
      </c>
    </row>
    <row r="402" spans="5:6" ht="13.5" customHeight="1">
      <c r="E402" s="44" t="str">
        <f t="shared" si="12"/>
        <v xml:space="preserve"> </v>
      </c>
      <c r="F402" s="45" t="s">
        <v>511</v>
      </c>
    </row>
    <row r="403" spans="5:6" ht="13.5" customHeight="1">
      <c r="E403" s="44" t="str">
        <f t="shared" si="12"/>
        <v xml:space="preserve"> </v>
      </c>
      <c r="F403" s="45" t="s">
        <v>511</v>
      </c>
    </row>
    <row r="404" spans="5:6" ht="13.5" customHeight="1">
      <c r="E404" s="44" t="str">
        <f t="shared" si="12"/>
        <v xml:space="preserve"> </v>
      </c>
      <c r="F404" s="45" t="s">
        <v>511</v>
      </c>
    </row>
    <row r="405" spans="5:6" ht="13.5" customHeight="1">
      <c r="E405" s="44" t="str">
        <f t="shared" si="12"/>
        <v xml:space="preserve"> </v>
      </c>
      <c r="F405" s="45" t="s">
        <v>511</v>
      </c>
    </row>
    <row r="406" spans="5:6" ht="13.5" customHeight="1">
      <c r="E406" s="44" t="str">
        <f t="shared" si="12"/>
        <v xml:space="preserve"> </v>
      </c>
      <c r="F406" s="45" t="s">
        <v>511</v>
      </c>
    </row>
    <row r="407" spans="5:6" ht="13.5" customHeight="1">
      <c r="E407" s="44" t="str">
        <f t="shared" si="12"/>
        <v xml:space="preserve"> </v>
      </c>
      <c r="F407" s="45" t="s">
        <v>511</v>
      </c>
    </row>
    <row r="408" spans="5:6" ht="13.5" customHeight="1">
      <c r="E408" s="44" t="str">
        <f t="shared" si="12"/>
        <v xml:space="preserve"> </v>
      </c>
      <c r="F408" s="45" t="s">
        <v>511</v>
      </c>
    </row>
    <row r="409" spans="5:6" ht="13.5" customHeight="1">
      <c r="E409" s="44" t="str">
        <f t="shared" si="12"/>
        <v xml:space="preserve"> </v>
      </c>
      <c r="F409" s="45" t="s">
        <v>511</v>
      </c>
    </row>
    <row r="410" spans="5:6" ht="13.5" customHeight="1">
      <c r="E410" s="44" t="str">
        <f t="shared" si="12"/>
        <v xml:space="preserve"> </v>
      </c>
      <c r="F410" s="45" t="s">
        <v>511</v>
      </c>
    </row>
    <row r="411" spans="5:6" ht="13.5" customHeight="1">
      <c r="E411" s="44" t="str">
        <f t="shared" si="12"/>
        <v xml:space="preserve"> </v>
      </c>
      <c r="F411" s="45" t="s">
        <v>511</v>
      </c>
    </row>
    <row r="412" spans="5:6" ht="13.5" customHeight="1">
      <c r="E412" s="44" t="str">
        <f t="shared" si="12"/>
        <v xml:space="preserve"> </v>
      </c>
      <c r="F412" s="45" t="s">
        <v>511</v>
      </c>
    </row>
    <row r="413" spans="5:6" ht="13.5" customHeight="1">
      <c r="E413" s="44" t="str">
        <f t="shared" si="12"/>
        <v xml:space="preserve"> </v>
      </c>
      <c r="F413" s="45" t="s">
        <v>511</v>
      </c>
    </row>
    <row r="414" spans="5:6" ht="13.5" customHeight="1">
      <c r="E414" s="44" t="str">
        <f t="shared" si="12"/>
        <v xml:space="preserve"> </v>
      </c>
      <c r="F414" s="45" t="s">
        <v>511</v>
      </c>
    </row>
    <row r="415" spans="5:6" ht="13.5" customHeight="1">
      <c r="E415" s="44" t="str">
        <f t="shared" si="12"/>
        <v xml:space="preserve"> </v>
      </c>
      <c r="F415" s="45" t="s">
        <v>511</v>
      </c>
    </row>
    <row r="416" spans="5:6" ht="13.5" customHeight="1">
      <c r="E416" s="44" t="str">
        <f t="shared" si="12"/>
        <v xml:space="preserve"> </v>
      </c>
      <c r="F416" s="45" t="s">
        <v>511</v>
      </c>
    </row>
    <row r="417" spans="5:6" ht="13.5" customHeight="1">
      <c r="E417" s="44" t="str">
        <f t="shared" si="12"/>
        <v xml:space="preserve"> </v>
      </c>
      <c r="F417" s="45" t="s">
        <v>511</v>
      </c>
    </row>
    <row r="418" spans="5:6" ht="13.5" customHeight="1">
      <c r="E418" s="44" t="str">
        <f t="shared" si="12"/>
        <v xml:space="preserve"> </v>
      </c>
      <c r="F418" s="45" t="s">
        <v>511</v>
      </c>
    </row>
    <row r="419" spans="5:6" ht="13.5" customHeight="1">
      <c r="E419" s="44" t="str">
        <f t="shared" si="12"/>
        <v xml:space="preserve"> </v>
      </c>
      <c r="F419" s="45" t="s">
        <v>511</v>
      </c>
    </row>
    <row r="420" spans="5:6" ht="13.5" customHeight="1">
      <c r="E420" s="44" t="str">
        <f t="shared" si="12"/>
        <v xml:space="preserve"> </v>
      </c>
      <c r="F420" s="45" t="s">
        <v>511</v>
      </c>
    </row>
    <row r="421" spans="5:6" ht="13.5" customHeight="1">
      <c r="E421" s="44" t="str">
        <f t="shared" si="12"/>
        <v xml:space="preserve"> </v>
      </c>
      <c r="F421" s="45" t="s">
        <v>511</v>
      </c>
    </row>
    <row r="422" spans="5:6" ht="13.5" customHeight="1">
      <c r="E422" s="44" t="str">
        <f t="shared" si="12"/>
        <v xml:space="preserve"> </v>
      </c>
      <c r="F422" s="45" t="s">
        <v>511</v>
      </c>
    </row>
    <row r="423" spans="5:6" ht="13.5" customHeight="1">
      <c r="E423" s="44" t="str">
        <f t="shared" si="12"/>
        <v xml:space="preserve"> </v>
      </c>
      <c r="F423" s="45" t="s">
        <v>511</v>
      </c>
    </row>
    <row r="424" spans="5:6" ht="13.5" customHeight="1">
      <c r="E424" s="44" t="str">
        <f t="shared" si="12"/>
        <v xml:space="preserve"> </v>
      </c>
      <c r="F424" s="45" t="s">
        <v>511</v>
      </c>
    </row>
    <row r="425" spans="5:6" ht="13.5" customHeight="1">
      <c r="E425" s="44" t="str">
        <f t="shared" si="12"/>
        <v xml:space="preserve"> </v>
      </c>
      <c r="F425" s="45" t="s">
        <v>511</v>
      </c>
    </row>
    <row r="426" spans="5:6" ht="13.5" customHeight="1">
      <c r="E426" s="44" t="str">
        <f t="shared" si="12"/>
        <v xml:space="preserve"> </v>
      </c>
      <c r="F426" s="45" t="s">
        <v>511</v>
      </c>
    </row>
    <row r="427" spans="5:6" ht="13.5" customHeight="1">
      <c r="E427" s="44" t="str">
        <f t="shared" si="12"/>
        <v xml:space="preserve"> </v>
      </c>
      <c r="F427" s="45" t="s">
        <v>511</v>
      </c>
    </row>
    <row r="428" spans="5:6" ht="13.5" customHeight="1">
      <c r="E428" s="44" t="str">
        <f t="shared" si="12"/>
        <v xml:space="preserve"> </v>
      </c>
      <c r="F428" s="45" t="s">
        <v>511</v>
      </c>
    </row>
    <row r="429" spans="5:6" ht="13.5" customHeight="1">
      <c r="E429" s="44" t="str">
        <f t="shared" si="12"/>
        <v xml:space="preserve"> </v>
      </c>
      <c r="F429" s="45" t="s">
        <v>511</v>
      </c>
    </row>
    <row r="430" spans="5:6" ht="13.5" customHeight="1">
      <c r="E430" s="44" t="str">
        <f t="shared" si="12"/>
        <v xml:space="preserve"> </v>
      </c>
      <c r="F430" s="45" t="s">
        <v>511</v>
      </c>
    </row>
    <row r="431" spans="5:6" ht="13.5" customHeight="1">
      <c r="E431" s="44" t="str">
        <f t="shared" si="12"/>
        <v xml:space="preserve"> </v>
      </c>
      <c r="F431" s="45" t="s">
        <v>511</v>
      </c>
    </row>
    <row r="432" spans="5:6" ht="13.5" customHeight="1">
      <c r="E432" s="44" t="str">
        <f t="shared" si="12"/>
        <v xml:space="preserve"> </v>
      </c>
      <c r="F432" s="45" t="s">
        <v>511</v>
      </c>
    </row>
    <row r="433" spans="5:6" ht="13.5" customHeight="1">
      <c r="E433" s="44" t="str">
        <f t="shared" si="12"/>
        <v xml:space="preserve"> </v>
      </c>
      <c r="F433" s="45" t="s">
        <v>511</v>
      </c>
    </row>
    <row r="434" spans="5:6" ht="13.5" customHeight="1">
      <c r="E434" s="44" t="str">
        <f t="shared" si="12"/>
        <v xml:space="preserve"> </v>
      </c>
      <c r="F434" s="45" t="s">
        <v>511</v>
      </c>
    </row>
    <row r="435" spans="5:6" ht="13.5" customHeight="1">
      <c r="E435" s="44" t="str">
        <f t="shared" si="12"/>
        <v xml:space="preserve"> </v>
      </c>
      <c r="F435" s="45" t="s">
        <v>511</v>
      </c>
    </row>
    <row r="436" spans="5:6" ht="13.5" customHeight="1">
      <c r="E436" s="44" t="str">
        <f t="shared" si="12"/>
        <v xml:space="preserve"> </v>
      </c>
      <c r="F436" s="45" t="s">
        <v>511</v>
      </c>
    </row>
    <row r="437" spans="5:6" ht="13.5" customHeight="1">
      <c r="E437" s="44" t="str">
        <f t="shared" si="12"/>
        <v xml:space="preserve"> </v>
      </c>
      <c r="F437" s="45" t="s">
        <v>511</v>
      </c>
    </row>
    <row r="438" spans="5:6" ht="13.5" customHeight="1">
      <c r="E438" s="44" t="str">
        <f t="shared" si="12"/>
        <v xml:space="preserve"> </v>
      </c>
      <c r="F438" s="45" t="s">
        <v>511</v>
      </c>
    </row>
    <row r="439" spans="5:6" ht="13.5" customHeight="1">
      <c r="E439" s="44" t="str">
        <f t="shared" si="12"/>
        <v xml:space="preserve"> </v>
      </c>
      <c r="F439" s="45" t="s">
        <v>511</v>
      </c>
    </row>
    <row r="440" spans="5:6" ht="13.5" customHeight="1">
      <c r="E440" s="44" t="str">
        <f t="shared" si="12"/>
        <v xml:space="preserve"> </v>
      </c>
      <c r="F440" s="45" t="s">
        <v>511</v>
      </c>
    </row>
    <row r="441" spans="5:6" ht="13.5" customHeight="1">
      <c r="E441" s="44" t="str">
        <f t="shared" si="12"/>
        <v xml:space="preserve"> </v>
      </c>
      <c r="F441" s="45" t="s">
        <v>511</v>
      </c>
    </row>
    <row r="442" spans="5:6" ht="13.5" customHeight="1">
      <c r="E442" s="44" t="str">
        <f t="shared" si="12"/>
        <v xml:space="preserve"> </v>
      </c>
      <c r="F442" s="45" t="s">
        <v>511</v>
      </c>
    </row>
    <row r="443" spans="5:6" ht="13.5" customHeight="1">
      <c r="E443" s="44" t="str">
        <f t="shared" si="12"/>
        <v xml:space="preserve"> </v>
      </c>
      <c r="F443" s="45" t="s">
        <v>511</v>
      </c>
    </row>
    <row r="444" spans="5:6" ht="13.5" customHeight="1">
      <c r="E444" s="44" t="str">
        <f t="shared" si="12"/>
        <v xml:space="preserve"> </v>
      </c>
      <c r="F444" s="45" t="s">
        <v>511</v>
      </c>
    </row>
    <row r="445" spans="5:6" ht="13.5" customHeight="1">
      <c r="E445" s="44" t="str">
        <f t="shared" si="12"/>
        <v xml:space="preserve"> </v>
      </c>
      <c r="F445" s="45" t="s">
        <v>511</v>
      </c>
    </row>
    <row r="446" spans="5:6" ht="13.5" customHeight="1">
      <c r="E446" s="44" t="str">
        <f t="shared" si="12"/>
        <v xml:space="preserve"> </v>
      </c>
      <c r="F446" s="45" t="s">
        <v>511</v>
      </c>
    </row>
    <row r="447" spans="5:6" ht="13.5" customHeight="1">
      <c r="E447" s="44" t="str">
        <f t="shared" si="12"/>
        <v xml:space="preserve"> </v>
      </c>
      <c r="F447" s="45" t="s">
        <v>511</v>
      </c>
    </row>
    <row r="448" spans="5:6" ht="13.5" customHeight="1">
      <c r="E448" s="44" t="str">
        <f t="shared" si="12"/>
        <v xml:space="preserve"> </v>
      </c>
      <c r="F448" s="45" t="s">
        <v>511</v>
      </c>
    </row>
    <row r="449" spans="5:6" ht="13.5" customHeight="1">
      <c r="E449" s="44" t="str">
        <f t="shared" si="12"/>
        <v xml:space="preserve"> </v>
      </c>
      <c r="F449" s="45" t="s">
        <v>511</v>
      </c>
    </row>
    <row r="450" spans="5:6" ht="13.5" customHeight="1">
      <c r="E450" s="44" t="str">
        <f t="shared" si="12"/>
        <v xml:space="preserve"> </v>
      </c>
      <c r="F450" s="45" t="s">
        <v>511</v>
      </c>
    </row>
    <row r="451" spans="5:6" ht="13.5" customHeight="1">
      <c r="E451" s="44" t="str">
        <f t="shared" si="12"/>
        <v xml:space="preserve"> </v>
      </c>
      <c r="F451" s="45" t="s">
        <v>511</v>
      </c>
    </row>
    <row r="452" spans="5:6" ht="13.5" customHeight="1">
      <c r="E452" s="44" t="str">
        <f t="shared" ref="E452:E503" si="13">C452&amp;" "&amp;D452</f>
        <v xml:space="preserve"> </v>
      </c>
      <c r="F452" s="45" t="s">
        <v>511</v>
      </c>
    </row>
    <row r="453" spans="5:6" ht="13.5" customHeight="1">
      <c r="E453" s="44" t="str">
        <f t="shared" si="13"/>
        <v xml:space="preserve"> </v>
      </c>
      <c r="F453" s="45" t="s">
        <v>511</v>
      </c>
    </row>
    <row r="454" spans="5:6" ht="13.5" customHeight="1">
      <c r="E454" s="44" t="str">
        <f t="shared" si="13"/>
        <v xml:space="preserve"> </v>
      </c>
      <c r="F454" s="45" t="s">
        <v>511</v>
      </c>
    </row>
    <row r="455" spans="5:6" ht="13.5" customHeight="1">
      <c r="E455" s="44" t="str">
        <f t="shared" si="13"/>
        <v xml:space="preserve"> </v>
      </c>
      <c r="F455" s="45" t="s">
        <v>511</v>
      </c>
    </row>
    <row r="456" spans="5:6" ht="13.5" customHeight="1">
      <c r="E456" s="44" t="str">
        <f t="shared" si="13"/>
        <v xml:space="preserve"> </v>
      </c>
      <c r="F456" s="45" t="s">
        <v>511</v>
      </c>
    </row>
    <row r="457" spans="5:6" ht="13.5" customHeight="1">
      <c r="E457" s="44" t="str">
        <f t="shared" si="13"/>
        <v xml:space="preserve"> </v>
      </c>
      <c r="F457" s="45" t="s">
        <v>511</v>
      </c>
    </row>
    <row r="458" spans="5:6" ht="13.5" customHeight="1">
      <c r="E458" s="44" t="str">
        <f t="shared" si="13"/>
        <v xml:space="preserve"> </v>
      </c>
      <c r="F458" s="45" t="s">
        <v>511</v>
      </c>
    </row>
    <row r="459" spans="5:6" ht="13.5" customHeight="1">
      <c r="E459" s="44" t="str">
        <f t="shared" si="13"/>
        <v xml:space="preserve"> </v>
      </c>
      <c r="F459" s="45" t="s">
        <v>511</v>
      </c>
    </row>
    <row r="460" spans="5:6" ht="13.5" customHeight="1">
      <c r="E460" s="44" t="str">
        <f t="shared" si="13"/>
        <v xml:space="preserve"> </v>
      </c>
      <c r="F460" s="45" t="s">
        <v>511</v>
      </c>
    </row>
    <row r="461" spans="5:6" ht="13.5" customHeight="1">
      <c r="E461" s="44" t="str">
        <f t="shared" si="13"/>
        <v xml:space="preserve"> </v>
      </c>
      <c r="F461" s="45" t="s">
        <v>511</v>
      </c>
    </row>
    <row r="462" spans="5:6" ht="13.5" customHeight="1">
      <c r="E462" s="44" t="str">
        <f t="shared" si="13"/>
        <v xml:space="preserve"> </v>
      </c>
      <c r="F462" s="45" t="s">
        <v>511</v>
      </c>
    </row>
    <row r="463" spans="5:6" ht="13.5" customHeight="1">
      <c r="E463" s="44" t="str">
        <f t="shared" si="13"/>
        <v xml:space="preserve"> </v>
      </c>
      <c r="F463" s="45" t="s">
        <v>511</v>
      </c>
    </row>
    <row r="464" spans="5:6" ht="13.5" customHeight="1">
      <c r="E464" s="44" t="str">
        <f t="shared" si="13"/>
        <v xml:space="preserve"> </v>
      </c>
      <c r="F464" s="45" t="s">
        <v>511</v>
      </c>
    </row>
    <row r="465" spans="5:6" ht="13.5" customHeight="1">
      <c r="E465" s="44" t="str">
        <f t="shared" si="13"/>
        <v xml:space="preserve"> </v>
      </c>
      <c r="F465" s="45" t="s">
        <v>511</v>
      </c>
    </row>
    <row r="466" spans="5:6" ht="13.5" customHeight="1">
      <c r="E466" s="44" t="str">
        <f t="shared" si="13"/>
        <v xml:space="preserve"> </v>
      </c>
      <c r="F466" s="45" t="s">
        <v>511</v>
      </c>
    </row>
    <row r="467" spans="5:6" ht="13.5" customHeight="1">
      <c r="E467" s="44" t="str">
        <f t="shared" si="13"/>
        <v xml:space="preserve"> </v>
      </c>
      <c r="F467" s="45" t="s">
        <v>511</v>
      </c>
    </row>
    <row r="468" spans="5:6" ht="13.5" customHeight="1">
      <c r="E468" s="44" t="str">
        <f t="shared" si="13"/>
        <v xml:space="preserve"> </v>
      </c>
      <c r="F468" s="45" t="s">
        <v>511</v>
      </c>
    </row>
    <row r="469" spans="5:6" ht="13.5" customHeight="1">
      <c r="E469" s="44" t="str">
        <f t="shared" si="13"/>
        <v xml:space="preserve"> </v>
      </c>
      <c r="F469" s="45" t="s">
        <v>511</v>
      </c>
    </row>
    <row r="470" spans="5:6" ht="13.5" customHeight="1">
      <c r="E470" s="44" t="str">
        <f t="shared" si="13"/>
        <v xml:space="preserve"> </v>
      </c>
      <c r="F470" s="45" t="s">
        <v>511</v>
      </c>
    </row>
    <row r="471" spans="5:6" ht="13.5" customHeight="1">
      <c r="E471" s="44" t="str">
        <f t="shared" si="13"/>
        <v xml:space="preserve"> </v>
      </c>
      <c r="F471" s="45" t="s">
        <v>511</v>
      </c>
    </row>
    <row r="472" spans="5:6" ht="13.5" customHeight="1">
      <c r="E472" s="44" t="str">
        <f t="shared" si="13"/>
        <v xml:space="preserve"> </v>
      </c>
      <c r="F472" s="45" t="s">
        <v>511</v>
      </c>
    </row>
    <row r="473" spans="5:6" ht="13.5" customHeight="1">
      <c r="E473" s="44" t="str">
        <f t="shared" si="13"/>
        <v xml:space="preserve"> </v>
      </c>
      <c r="F473" s="45" t="s">
        <v>511</v>
      </c>
    </row>
    <row r="474" spans="5:6" ht="13.5" customHeight="1">
      <c r="E474" s="44" t="str">
        <f t="shared" si="13"/>
        <v xml:space="preserve"> </v>
      </c>
      <c r="F474" s="45" t="s">
        <v>511</v>
      </c>
    </row>
    <row r="475" spans="5:6" ht="13.5" customHeight="1">
      <c r="E475" s="44" t="str">
        <f t="shared" si="13"/>
        <v xml:space="preserve"> </v>
      </c>
      <c r="F475" s="45" t="s">
        <v>511</v>
      </c>
    </row>
    <row r="476" spans="5:6" ht="13.5" customHeight="1">
      <c r="E476" s="44" t="str">
        <f t="shared" si="13"/>
        <v xml:space="preserve"> </v>
      </c>
      <c r="F476" s="45" t="s">
        <v>511</v>
      </c>
    </row>
    <row r="477" spans="5:6" ht="13.5" customHeight="1">
      <c r="E477" s="44" t="str">
        <f t="shared" si="13"/>
        <v xml:space="preserve"> </v>
      </c>
      <c r="F477" s="45" t="s">
        <v>511</v>
      </c>
    </row>
    <row r="478" spans="5:6" ht="13.5" customHeight="1">
      <c r="E478" s="44" t="str">
        <f t="shared" si="13"/>
        <v xml:space="preserve"> </v>
      </c>
      <c r="F478" s="45" t="s">
        <v>511</v>
      </c>
    </row>
    <row r="479" spans="5:6" ht="13.5" customHeight="1">
      <c r="E479" s="44" t="str">
        <f t="shared" si="13"/>
        <v xml:space="preserve"> </v>
      </c>
      <c r="F479" s="45" t="s">
        <v>511</v>
      </c>
    </row>
    <row r="480" spans="5:6" ht="13.5" customHeight="1">
      <c r="E480" s="44" t="str">
        <f t="shared" si="13"/>
        <v xml:space="preserve"> </v>
      </c>
      <c r="F480" s="45" t="s">
        <v>511</v>
      </c>
    </row>
    <row r="481" spans="5:6" ht="13.5" customHeight="1">
      <c r="E481" s="44" t="str">
        <f t="shared" si="13"/>
        <v xml:space="preserve"> </v>
      </c>
      <c r="F481" s="45" t="s">
        <v>511</v>
      </c>
    </row>
    <row r="482" spans="5:6" ht="13.5" customHeight="1">
      <c r="E482" s="44" t="str">
        <f t="shared" si="13"/>
        <v xml:space="preserve"> </v>
      </c>
      <c r="F482" s="45" t="s">
        <v>511</v>
      </c>
    </row>
    <row r="483" spans="5:6" ht="13.5" customHeight="1">
      <c r="E483" s="44" t="str">
        <f t="shared" si="13"/>
        <v xml:space="preserve"> </v>
      </c>
      <c r="F483" s="45" t="s">
        <v>511</v>
      </c>
    </row>
    <row r="484" spans="5:6" ht="13.5" customHeight="1">
      <c r="E484" s="44" t="str">
        <f t="shared" si="13"/>
        <v xml:space="preserve"> </v>
      </c>
      <c r="F484" s="45" t="s">
        <v>511</v>
      </c>
    </row>
    <row r="485" spans="5:6" ht="13.5" customHeight="1">
      <c r="E485" s="44" t="str">
        <f t="shared" si="13"/>
        <v xml:space="preserve"> </v>
      </c>
      <c r="F485" s="45" t="s">
        <v>511</v>
      </c>
    </row>
    <row r="486" spans="5:6" ht="13.5" customHeight="1">
      <c r="E486" s="44" t="str">
        <f t="shared" si="13"/>
        <v xml:space="preserve"> </v>
      </c>
      <c r="F486" s="45" t="s">
        <v>511</v>
      </c>
    </row>
    <row r="487" spans="5:6" ht="13.5" customHeight="1">
      <c r="E487" s="44" t="str">
        <f t="shared" si="13"/>
        <v xml:space="preserve"> </v>
      </c>
      <c r="F487" s="45" t="s">
        <v>511</v>
      </c>
    </row>
    <row r="488" spans="5:6" ht="13.5" customHeight="1">
      <c r="E488" s="44" t="str">
        <f t="shared" si="13"/>
        <v xml:space="preserve"> </v>
      </c>
      <c r="F488" s="45" t="s">
        <v>511</v>
      </c>
    </row>
    <row r="489" spans="5:6" ht="13.5" customHeight="1">
      <c r="E489" s="44" t="str">
        <f t="shared" si="13"/>
        <v xml:space="preserve"> </v>
      </c>
      <c r="F489" s="45" t="s">
        <v>511</v>
      </c>
    </row>
    <row r="490" spans="5:6" ht="13.5" customHeight="1">
      <c r="E490" s="44" t="str">
        <f t="shared" si="13"/>
        <v xml:space="preserve"> </v>
      </c>
      <c r="F490" s="45" t="s">
        <v>511</v>
      </c>
    </row>
    <row r="491" spans="5:6" ht="13.5" customHeight="1">
      <c r="E491" s="44" t="str">
        <f t="shared" si="13"/>
        <v xml:space="preserve"> </v>
      </c>
      <c r="F491" s="45" t="s">
        <v>511</v>
      </c>
    </row>
    <row r="492" spans="5:6" ht="13.5" customHeight="1">
      <c r="E492" s="44" t="str">
        <f t="shared" si="13"/>
        <v xml:space="preserve"> </v>
      </c>
      <c r="F492" s="45" t="s">
        <v>511</v>
      </c>
    </row>
    <row r="493" spans="5:6" ht="13.5" customHeight="1">
      <c r="E493" s="44" t="str">
        <f t="shared" si="13"/>
        <v xml:space="preserve"> </v>
      </c>
      <c r="F493" s="45" t="s">
        <v>511</v>
      </c>
    </row>
    <row r="494" spans="5:6" ht="13.5" customHeight="1">
      <c r="E494" s="44" t="str">
        <f t="shared" si="13"/>
        <v xml:space="preserve"> </v>
      </c>
      <c r="F494" s="45" t="s">
        <v>511</v>
      </c>
    </row>
    <row r="495" spans="5:6" ht="13.5" customHeight="1">
      <c r="E495" s="44" t="str">
        <f t="shared" si="13"/>
        <v xml:space="preserve"> </v>
      </c>
      <c r="F495" s="45" t="s">
        <v>511</v>
      </c>
    </row>
    <row r="496" spans="5:6" ht="13.5" customHeight="1">
      <c r="E496" s="44" t="str">
        <f t="shared" si="13"/>
        <v xml:space="preserve"> </v>
      </c>
      <c r="F496" s="45" t="s">
        <v>511</v>
      </c>
    </row>
    <row r="497" spans="5:6" ht="13.5" customHeight="1">
      <c r="E497" s="44" t="str">
        <f t="shared" si="13"/>
        <v xml:space="preserve"> </v>
      </c>
      <c r="F497" s="45" t="s">
        <v>511</v>
      </c>
    </row>
    <row r="498" spans="5:6" ht="13.5" customHeight="1">
      <c r="E498" s="44" t="str">
        <f t="shared" si="13"/>
        <v xml:space="preserve"> </v>
      </c>
      <c r="F498" s="45" t="s">
        <v>511</v>
      </c>
    </row>
    <row r="499" spans="5:6" ht="13.5" customHeight="1">
      <c r="E499" s="44" t="str">
        <f t="shared" si="13"/>
        <v xml:space="preserve"> </v>
      </c>
      <c r="F499" s="45" t="s">
        <v>511</v>
      </c>
    </row>
    <row r="500" spans="5:6" ht="13.5" customHeight="1">
      <c r="E500" s="44" t="str">
        <f t="shared" si="13"/>
        <v xml:space="preserve"> </v>
      </c>
      <c r="F500" s="45" t="s">
        <v>511</v>
      </c>
    </row>
    <row r="501" spans="5:6" ht="13.5" customHeight="1">
      <c r="E501" s="44" t="str">
        <f t="shared" si="13"/>
        <v xml:space="preserve"> </v>
      </c>
      <c r="F501" s="45" t="s">
        <v>511</v>
      </c>
    </row>
    <row r="502" spans="5:6" ht="13.5" customHeight="1">
      <c r="E502" s="44" t="str">
        <f t="shared" si="13"/>
        <v xml:space="preserve"> </v>
      </c>
      <c r="F502" s="45" t="s">
        <v>511</v>
      </c>
    </row>
    <row r="503" spans="5:6" ht="13.5" customHeight="1">
      <c r="E503" s="44" t="str">
        <f t="shared" si="13"/>
        <v xml:space="preserve"> </v>
      </c>
      <c r="F503" s="45" t="s">
        <v>511</v>
      </c>
    </row>
  </sheetData>
  <autoFilter ref="A1:J504" xr:uid="{00000000-0009-0000-0000-00000F000000}"/>
  <pageMargins left="0.24" right="0.24" top="0.984251969" bottom="0.984251969" header="0.4921259845" footer="0.4921259845"/>
  <pageSetup paperSize="9" scale="7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20"/>
  <dimension ref="A1:P14"/>
  <sheetViews>
    <sheetView workbookViewId="0">
      <selection activeCell="I2" sqref="I2"/>
    </sheetView>
  </sheetViews>
  <sheetFormatPr baseColWidth="10" defaultColWidth="9.26953125" defaultRowHeight="14.5"/>
  <cols>
    <col min="1" max="1" width="6.7265625" bestFit="1" customWidth="1"/>
    <col min="2" max="2" width="5" bestFit="1" customWidth="1"/>
    <col min="3" max="3" width="9.7265625" customWidth="1"/>
    <col min="4" max="4" width="7.453125" style="67" bestFit="1" customWidth="1"/>
    <col min="5" max="5" width="6.7265625" style="67" bestFit="1" customWidth="1"/>
    <col min="6" max="6" width="9.7265625" customWidth="1"/>
    <col min="7" max="7" width="7.453125" style="67" bestFit="1" customWidth="1"/>
    <col min="8" max="8" width="6.7265625" style="67" bestFit="1" customWidth="1"/>
    <col min="9" max="9" width="14.54296875" bestFit="1" customWidth="1"/>
    <col min="10" max="10" width="13.26953125" bestFit="1" customWidth="1"/>
    <col min="11" max="11" width="8.453125" bestFit="1" customWidth="1"/>
    <col min="15" max="15" width="6.26953125" bestFit="1" customWidth="1"/>
    <col min="16" max="16" width="27.7265625" bestFit="1" customWidth="1"/>
  </cols>
  <sheetData>
    <row r="1" spans="1:16" ht="15" customHeight="1">
      <c r="A1" s="51" t="s">
        <v>125</v>
      </c>
      <c r="B1" s="51" t="s">
        <v>444</v>
      </c>
      <c r="C1" s="51" t="s">
        <v>127</v>
      </c>
      <c r="D1" s="65" t="s">
        <v>132</v>
      </c>
      <c r="E1" s="65" t="s">
        <v>280</v>
      </c>
      <c r="F1" s="51" t="s">
        <v>128</v>
      </c>
      <c r="G1" s="65" t="s">
        <v>132</v>
      </c>
      <c r="H1" s="65" t="s">
        <v>280</v>
      </c>
      <c r="I1" s="51" t="s">
        <v>126</v>
      </c>
      <c r="J1" s="51" t="s">
        <v>442</v>
      </c>
      <c r="K1" s="51" t="s">
        <v>443</v>
      </c>
      <c r="O1" s="51" t="s">
        <v>216</v>
      </c>
      <c r="P1" s="51" t="s">
        <v>217</v>
      </c>
    </row>
    <row r="2" spans="1:16">
      <c r="A2" t="s">
        <v>101</v>
      </c>
      <c r="B2">
        <v>2014</v>
      </c>
      <c r="C2" s="6">
        <v>1</v>
      </c>
      <c r="D2" s="66">
        <v>41640</v>
      </c>
      <c r="E2" s="66">
        <f>D3-1</f>
        <v>41698</v>
      </c>
      <c r="F2" s="6">
        <v>1</v>
      </c>
      <c r="G2" s="66">
        <v>42005</v>
      </c>
      <c r="H2" s="66">
        <f>G3-1</f>
        <v>42063</v>
      </c>
      <c r="I2" t="s">
        <v>129</v>
      </c>
      <c r="J2" t="s">
        <v>279</v>
      </c>
      <c r="K2">
        <v>1</v>
      </c>
      <c r="O2" t="s">
        <v>209</v>
      </c>
      <c r="P2" s="8" t="s">
        <v>33</v>
      </c>
    </row>
    <row r="3" spans="1:16">
      <c r="A3" t="s">
        <v>102</v>
      </c>
      <c r="B3">
        <v>2015</v>
      </c>
      <c r="C3" s="6">
        <v>2</v>
      </c>
      <c r="D3" s="66">
        <v>41699</v>
      </c>
      <c r="E3" s="66">
        <f>D4-1</f>
        <v>41759</v>
      </c>
      <c r="F3" s="6">
        <v>2</v>
      </c>
      <c r="G3" s="66">
        <v>42064</v>
      </c>
      <c r="H3" s="66">
        <f>G4-1</f>
        <v>42124</v>
      </c>
      <c r="I3" t="s">
        <v>130</v>
      </c>
      <c r="J3" t="s">
        <v>131</v>
      </c>
      <c r="K3">
        <v>2</v>
      </c>
      <c r="O3" t="s">
        <v>210</v>
      </c>
      <c r="P3" s="8" t="s">
        <v>34</v>
      </c>
    </row>
    <row r="4" spans="1:16">
      <c r="C4" s="6">
        <v>3</v>
      </c>
      <c r="D4" s="66">
        <v>41760</v>
      </c>
      <c r="E4" s="66">
        <f>D5-1</f>
        <v>41820</v>
      </c>
      <c r="F4" s="6">
        <v>3</v>
      </c>
      <c r="G4" s="66">
        <v>42125</v>
      </c>
      <c r="H4" s="66">
        <f>G5-1</f>
        <v>42185</v>
      </c>
      <c r="I4" t="s">
        <v>385</v>
      </c>
      <c r="K4">
        <v>3</v>
      </c>
      <c r="O4" t="s">
        <v>211</v>
      </c>
      <c r="P4" s="8" t="s">
        <v>8</v>
      </c>
    </row>
    <row r="5" spans="1:16">
      <c r="C5" s="6">
        <v>4</v>
      </c>
      <c r="D5" s="66">
        <v>41821</v>
      </c>
      <c r="E5" s="66">
        <f>D6-1</f>
        <v>41882</v>
      </c>
      <c r="F5" s="6">
        <v>4</v>
      </c>
      <c r="G5" s="66">
        <v>42186</v>
      </c>
      <c r="H5" s="66">
        <f>G6-1</f>
        <v>42247</v>
      </c>
      <c r="K5">
        <v>4</v>
      </c>
      <c r="O5" t="s">
        <v>212</v>
      </c>
      <c r="P5" s="8" t="s">
        <v>35</v>
      </c>
    </row>
    <row r="6" spans="1:16">
      <c r="C6" s="6">
        <v>5</v>
      </c>
      <c r="D6" s="66">
        <v>41883</v>
      </c>
      <c r="E6" s="66">
        <f>D7-1</f>
        <v>41943</v>
      </c>
      <c r="F6" s="6">
        <v>5</v>
      </c>
      <c r="G6" s="66">
        <v>42248</v>
      </c>
      <c r="H6" s="66">
        <f>G7-1</f>
        <v>42308</v>
      </c>
      <c r="K6">
        <v>5</v>
      </c>
      <c r="O6" t="s">
        <v>206</v>
      </c>
      <c r="P6" s="8" t="s">
        <v>100</v>
      </c>
    </row>
    <row r="7" spans="1:16">
      <c r="C7" s="6">
        <v>6</v>
      </c>
      <c r="D7" s="66">
        <v>41944</v>
      </c>
      <c r="E7" s="66">
        <v>42004</v>
      </c>
      <c r="F7" s="6">
        <v>6</v>
      </c>
      <c r="G7" s="66">
        <v>42309</v>
      </c>
      <c r="H7" s="66">
        <v>42369</v>
      </c>
      <c r="O7" t="s">
        <v>213</v>
      </c>
      <c r="P7" s="8" t="s">
        <v>9</v>
      </c>
    </row>
    <row r="8" spans="1:16">
      <c r="C8" s="6"/>
      <c r="D8" s="66"/>
      <c r="E8" s="66"/>
      <c r="F8" s="6"/>
      <c r="G8" s="66"/>
      <c r="H8" s="66"/>
      <c r="O8" t="s">
        <v>214</v>
      </c>
      <c r="P8" s="8" t="s">
        <v>57</v>
      </c>
    </row>
    <row r="9" spans="1:16">
      <c r="C9" s="6"/>
      <c r="D9" s="66"/>
      <c r="E9" s="66"/>
      <c r="F9" s="6"/>
      <c r="G9" s="66"/>
      <c r="H9" s="66"/>
      <c r="O9" t="s">
        <v>215</v>
      </c>
      <c r="P9" s="8" t="s">
        <v>43</v>
      </c>
    </row>
    <row r="10" spans="1:16">
      <c r="C10" s="6"/>
      <c r="D10" s="66"/>
      <c r="E10" s="66"/>
      <c r="F10" s="6"/>
      <c r="G10" s="66"/>
      <c r="H10" s="66"/>
    </row>
    <row r="11" spans="1:16">
      <c r="C11" s="6"/>
      <c r="D11" s="66"/>
      <c r="E11" s="66"/>
      <c r="F11" s="6"/>
      <c r="G11" s="66"/>
      <c r="H11" s="66"/>
    </row>
    <row r="14" spans="1:16">
      <c r="I14" s="7"/>
      <c r="J14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/>
  <dimension ref="A2:K61"/>
  <sheetViews>
    <sheetView zoomScale="110" zoomScaleNormal="110" workbookViewId="0">
      <selection activeCell="I2" sqref="I2"/>
    </sheetView>
  </sheetViews>
  <sheetFormatPr baseColWidth="10" defaultColWidth="9.26953125" defaultRowHeight="14.5"/>
  <cols>
    <col min="1" max="1" width="16.26953125" style="98" customWidth="1"/>
    <col min="2" max="2" width="35.54296875" style="98" bestFit="1" customWidth="1"/>
    <col min="3" max="3" width="6.54296875" style="99" customWidth="1"/>
    <col min="4" max="4" width="13.7265625" style="98" customWidth="1"/>
    <col min="5" max="5" width="9.26953125" style="98"/>
    <col min="6" max="6" width="12.453125" style="98" bestFit="1" customWidth="1"/>
    <col min="7" max="7" width="12.453125" style="100" bestFit="1" customWidth="1"/>
    <col min="8" max="8" width="11.26953125" style="100" customWidth="1"/>
    <col min="9" max="10" width="12.26953125" style="98" customWidth="1"/>
    <col min="11" max="11" width="12.26953125" style="98" bestFit="1" customWidth="1"/>
    <col min="12" max="16384" width="9.26953125" style="98"/>
  </cols>
  <sheetData>
    <row r="2" spans="1:11" ht="18.5">
      <c r="H2" s="101" t="s">
        <v>523</v>
      </c>
      <c r="I2" s="102"/>
      <c r="J2" s="102"/>
    </row>
    <row r="3" spans="1:11" ht="19">
      <c r="A3" s="103" t="s">
        <v>524</v>
      </c>
      <c r="H3" s="104"/>
      <c r="I3" s="102"/>
      <c r="J3" s="121">
        <v>0.05</v>
      </c>
      <c r="K3" s="122">
        <v>-0.27589999999999998</v>
      </c>
    </row>
    <row r="4" spans="1:11">
      <c r="A4" s="103" t="s">
        <v>525</v>
      </c>
      <c r="J4" s="123">
        <v>2016</v>
      </c>
      <c r="K4" s="98" t="s">
        <v>526</v>
      </c>
    </row>
    <row r="5" spans="1:11" ht="39">
      <c r="A5" s="105" t="s">
        <v>216</v>
      </c>
      <c r="B5" s="105" t="s">
        <v>432</v>
      </c>
      <c r="C5" s="106" t="s">
        <v>527</v>
      </c>
      <c r="D5" s="105" t="s">
        <v>528</v>
      </c>
      <c r="E5" s="107" t="s">
        <v>529</v>
      </c>
      <c r="F5" s="108" t="s">
        <v>530</v>
      </c>
      <c r="G5" s="108" t="s">
        <v>531</v>
      </c>
      <c r="H5" s="109" t="s">
        <v>532</v>
      </c>
      <c r="I5" s="109" t="s">
        <v>533</v>
      </c>
      <c r="J5" s="109" t="s">
        <v>533</v>
      </c>
      <c r="K5" s="109" t="s">
        <v>533</v>
      </c>
    </row>
    <row r="6" spans="1:11">
      <c r="A6" s="483" t="s">
        <v>534</v>
      </c>
      <c r="B6" s="110" t="s">
        <v>535</v>
      </c>
      <c r="C6" s="111" t="s">
        <v>19</v>
      </c>
      <c r="D6" s="112">
        <v>3401353790339</v>
      </c>
      <c r="E6" s="112" t="s">
        <v>370</v>
      </c>
      <c r="F6" s="113">
        <v>299</v>
      </c>
      <c r="G6" s="113">
        <f t="shared" ref="G6:G60" si="0">F6/1.16</f>
        <v>257.75862068965517</v>
      </c>
      <c r="H6" s="113">
        <v>251</v>
      </c>
      <c r="I6" s="113">
        <f>H6/1.16</f>
        <v>216.37931034482759</v>
      </c>
      <c r="J6" s="113">
        <f>ROUND(I6*(1+$J$3),2)</f>
        <v>227.2</v>
      </c>
      <c r="K6" s="113">
        <f>ROUND(J6*(1+$K$3),2)</f>
        <v>164.52</v>
      </c>
    </row>
    <row r="7" spans="1:11">
      <c r="A7" s="484"/>
      <c r="B7" s="110" t="s">
        <v>536</v>
      </c>
      <c r="C7" s="114" t="s">
        <v>19</v>
      </c>
      <c r="D7" s="112">
        <v>3401079949721</v>
      </c>
      <c r="E7" s="112" t="s">
        <v>452</v>
      </c>
      <c r="F7" s="113">
        <v>289</v>
      </c>
      <c r="G7" s="113">
        <f t="shared" si="0"/>
        <v>249.13793103448279</v>
      </c>
      <c r="H7" s="113">
        <v>243</v>
      </c>
      <c r="I7" s="113">
        <f t="shared" ref="I7:I60" si="1">H7/1.16</f>
        <v>209.48275862068968</v>
      </c>
      <c r="J7" s="113">
        <f t="shared" ref="J7:J60" si="2">ROUND(I7*(1+$J$3),2)</f>
        <v>219.96</v>
      </c>
      <c r="K7" s="113">
        <f t="shared" ref="K7:K60" si="3">ROUND(J7*(1+$K$3),2)</f>
        <v>159.27000000000001</v>
      </c>
    </row>
    <row r="8" spans="1:11">
      <c r="A8" s="484"/>
      <c r="B8" s="110" t="s">
        <v>537</v>
      </c>
      <c r="C8" s="114" t="s">
        <v>19</v>
      </c>
      <c r="D8" s="112">
        <v>3401079949370</v>
      </c>
      <c r="E8" s="112" t="s">
        <v>453</v>
      </c>
      <c r="F8" s="113">
        <v>289</v>
      </c>
      <c r="G8" s="113">
        <f t="shared" si="0"/>
        <v>249.13793103448279</v>
      </c>
      <c r="H8" s="113">
        <v>243</v>
      </c>
      <c r="I8" s="113">
        <f t="shared" si="1"/>
        <v>209.48275862068968</v>
      </c>
      <c r="J8" s="113">
        <f t="shared" si="2"/>
        <v>219.96</v>
      </c>
      <c r="K8" s="113">
        <f t="shared" si="3"/>
        <v>159.27000000000001</v>
      </c>
    </row>
    <row r="9" spans="1:11">
      <c r="A9" s="484"/>
      <c r="B9" s="110" t="s">
        <v>538</v>
      </c>
      <c r="C9" s="114" t="s">
        <v>14</v>
      </c>
      <c r="D9" s="112">
        <v>3401353790568</v>
      </c>
      <c r="E9" s="112" t="s">
        <v>371</v>
      </c>
      <c r="F9" s="113">
        <v>399</v>
      </c>
      <c r="G9" s="113">
        <f t="shared" si="0"/>
        <v>343.96551724137936</v>
      </c>
      <c r="H9" s="113">
        <v>336</v>
      </c>
      <c r="I9" s="113">
        <f t="shared" si="1"/>
        <v>289.65517241379314</v>
      </c>
      <c r="J9" s="113">
        <f t="shared" si="2"/>
        <v>304.14</v>
      </c>
      <c r="K9" s="113">
        <f t="shared" si="3"/>
        <v>220.23</v>
      </c>
    </row>
    <row r="10" spans="1:11">
      <c r="A10" s="484"/>
      <c r="B10" s="110" t="s">
        <v>539</v>
      </c>
      <c r="C10" s="114" t="s">
        <v>18</v>
      </c>
      <c r="D10" s="112">
        <v>3401353688742</v>
      </c>
      <c r="E10" s="112" t="s">
        <v>477</v>
      </c>
      <c r="F10" s="113">
        <v>539</v>
      </c>
      <c r="G10" s="113">
        <f t="shared" si="0"/>
        <v>464.65517241379314</v>
      </c>
      <c r="H10" s="113">
        <v>453</v>
      </c>
      <c r="I10" s="113">
        <f t="shared" si="1"/>
        <v>390.51724137931035</v>
      </c>
      <c r="J10" s="113">
        <f t="shared" si="2"/>
        <v>410.04</v>
      </c>
      <c r="K10" s="113">
        <f t="shared" si="3"/>
        <v>296.91000000000003</v>
      </c>
    </row>
    <row r="11" spans="1:11">
      <c r="A11" s="484"/>
      <c r="B11" s="110" t="s">
        <v>540</v>
      </c>
      <c r="C11" s="114" t="s">
        <v>261</v>
      </c>
      <c r="D11" s="112">
        <v>3401353789210</v>
      </c>
      <c r="E11" s="112" t="s">
        <v>474</v>
      </c>
      <c r="F11" s="113">
        <v>449</v>
      </c>
      <c r="G11" s="113">
        <f t="shared" si="0"/>
        <v>387.06896551724139</v>
      </c>
      <c r="H11" s="113">
        <v>377</v>
      </c>
      <c r="I11" s="113">
        <f t="shared" si="1"/>
        <v>325</v>
      </c>
      <c r="J11" s="113">
        <f t="shared" si="2"/>
        <v>341.25</v>
      </c>
      <c r="K11" s="113">
        <f t="shared" si="3"/>
        <v>247.1</v>
      </c>
    </row>
    <row r="12" spans="1:11">
      <c r="A12" s="484"/>
      <c r="B12" s="110" t="s">
        <v>541</v>
      </c>
      <c r="C12" s="114" t="s">
        <v>90</v>
      </c>
      <c r="D12" s="112">
        <v>3401353789449</v>
      </c>
      <c r="E12" s="112" t="s">
        <v>475</v>
      </c>
      <c r="F12" s="113">
        <v>449</v>
      </c>
      <c r="G12" s="113">
        <f t="shared" si="0"/>
        <v>387.06896551724139</v>
      </c>
      <c r="H12" s="113">
        <v>377</v>
      </c>
      <c r="I12" s="113">
        <f t="shared" si="1"/>
        <v>325</v>
      </c>
      <c r="J12" s="113">
        <f t="shared" si="2"/>
        <v>341.25</v>
      </c>
      <c r="K12" s="113">
        <f t="shared" si="3"/>
        <v>247.1</v>
      </c>
    </row>
    <row r="13" spans="1:11">
      <c r="A13" s="484"/>
      <c r="B13" s="110" t="s">
        <v>542</v>
      </c>
      <c r="C13" s="114" t="s">
        <v>19</v>
      </c>
      <c r="D13" s="112">
        <v>3401353778733</v>
      </c>
      <c r="E13" s="112" t="s">
        <v>472</v>
      </c>
      <c r="F13" s="113">
        <v>385</v>
      </c>
      <c r="G13" s="113">
        <f t="shared" si="0"/>
        <v>331.89655172413796</v>
      </c>
      <c r="H13" s="113">
        <v>324</v>
      </c>
      <c r="I13" s="113">
        <f t="shared" si="1"/>
        <v>279.31034482758622</v>
      </c>
      <c r="J13" s="113">
        <f t="shared" si="2"/>
        <v>293.27999999999997</v>
      </c>
      <c r="K13" s="113">
        <f t="shared" si="3"/>
        <v>212.36</v>
      </c>
    </row>
    <row r="14" spans="1:11">
      <c r="A14" s="484"/>
      <c r="B14" s="110" t="s">
        <v>543</v>
      </c>
      <c r="C14" s="114" t="s">
        <v>20</v>
      </c>
      <c r="D14" s="112">
        <v>3401353789159</v>
      </c>
      <c r="E14" s="112" t="s">
        <v>473</v>
      </c>
      <c r="F14" s="113">
        <v>385</v>
      </c>
      <c r="G14" s="113">
        <f t="shared" si="0"/>
        <v>331.89655172413796</v>
      </c>
      <c r="H14" s="113">
        <v>324</v>
      </c>
      <c r="I14" s="113">
        <f t="shared" si="1"/>
        <v>279.31034482758622</v>
      </c>
      <c r="J14" s="113">
        <f t="shared" si="2"/>
        <v>293.27999999999997</v>
      </c>
      <c r="K14" s="113">
        <f t="shared" si="3"/>
        <v>212.36</v>
      </c>
    </row>
    <row r="15" spans="1:11">
      <c r="A15" s="484"/>
      <c r="B15" s="110" t="s">
        <v>544</v>
      </c>
      <c r="C15" s="114" t="s">
        <v>20</v>
      </c>
      <c r="D15" s="112">
        <v>3401353791169</v>
      </c>
      <c r="E15" s="112" t="s">
        <v>478</v>
      </c>
      <c r="F15" s="113">
        <v>410</v>
      </c>
      <c r="G15" s="113">
        <f t="shared" si="0"/>
        <v>353.44827586206901</v>
      </c>
      <c r="H15" s="113">
        <v>345</v>
      </c>
      <c r="I15" s="113">
        <f t="shared" si="1"/>
        <v>297.41379310344831</v>
      </c>
      <c r="J15" s="113">
        <f t="shared" si="2"/>
        <v>312.27999999999997</v>
      </c>
      <c r="K15" s="113">
        <f t="shared" si="3"/>
        <v>226.12</v>
      </c>
    </row>
    <row r="16" spans="1:11">
      <c r="A16" s="484"/>
      <c r="B16" s="110" t="s">
        <v>545</v>
      </c>
      <c r="C16" s="114" t="s">
        <v>58</v>
      </c>
      <c r="D16" s="112">
        <v>3401353688513</v>
      </c>
      <c r="E16" s="112" t="s">
        <v>451</v>
      </c>
      <c r="F16" s="113">
        <v>689</v>
      </c>
      <c r="G16" s="113">
        <f t="shared" si="0"/>
        <v>593.9655172413793</v>
      </c>
      <c r="H16" s="113">
        <v>579</v>
      </c>
      <c r="I16" s="113">
        <f t="shared" si="1"/>
        <v>499.13793103448279</v>
      </c>
      <c r="J16" s="113">
        <f t="shared" si="2"/>
        <v>524.09</v>
      </c>
      <c r="K16" s="113">
        <f t="shared" si="3"/>
        <v>379.49</v>
      </c>
    </row>
    <row r="17" spans="1:11">
      <c r="A17" s="484"/>
      <c r="B17" s="110" t="s">
        <v>546</v>
      </c>
      <c r="C17" s="114" t="s">
        <v>14</v>
      </c>
      <c r="D17" s="112">
        <v>3401353780743</v>
      </c>
      <c r="E17" s="112" t="s">
        <v>476</v>
      </c>
      <c r="F17" s="113">
        <v>319</v>
      </c>
      <c r="G17" s="113">
        <f t="shared" si="0"/>
        <v>275</v>
      </c>
      <c r="H17" s="113">
        <v>270</v>
      </c>
      <c r="I17" s="113">
        <f t="shared" si="1"/>
        <v>232.75862068965517</v>
      </c>
      <c r="J17" s="113">
        <f t="shared" si="2"/>
        <v>244.4</v>
      </c>
      <c r="K17" s="113">
        <f t="shared" si="3"/>
        <v>176.97</v>
      </c>
    </row>
    <row r="18" spans="1:11">
      <c r="A18" s="484"/>
      <c r="B18" s="110" t="s">
        <v>547</v>
      </c>
      <c r="C18" s="114" t="s">
        <v>14</v>
      </c>
      <c r="D18" s="112">
        <v>3401598588593</v>
      </c>
      <c r="E18" s="112" t="s">
        <v>395</v>
      </c>
      <c r="F18" s="113">
        <v>435</v>
      </c>
      <c r="G18" s="113">
        <f t="shared" si="0"/>
        <v>375</v>
      </c>
      <c r="H18" s="113">
        <v>366</v>
      </c>
      <c r="I18" s="113">
        <f t="shared" si="1"/>
        <v>315.51724137931035</v>
      </c>
      <c r="J18" s="113">
        <f t="shared" si="2"/>
        <v>331.29</v>
      </c>
      <c r="K18" s="113">
        <f t="shared" si="3"/>
        <v>239.89</v>
      </c>
    </row>
    <row r="19" spans="1:11" ht="15.75" customHeight="1">
      <c r="A19" s="485" t="s">
        <v>548</v>
      </c>
      <c r="B19" s="486" t="s">
        <v>549</v>
      </c>
      <c r="C19" s="114" t="s">
        <v>14</v>
      </c>
      <c r="D19" s="112">
        <v>3401395376706</v>
      </c>
      <c r="E19" s="112" t="s">
        <v>449</v>
      </c>
      <c r="F19" s="113">
        <v>155</v>
      </c>
      <c r="G19" s="113">
        <f t="shared" si="0"/>
        <v>133.62068965517241</v>
      </c>
      <c r="H19" s="113">
        <v>130</v>
      </c>
      <c r="I19" s="113">
        <f t="shared" si="1"/>
        <v>112.06896551724138</v>
      </c>
      <c r="J19" s="113">
        <f t="shared" si="2"/>
        <v>117.67</v>
      </c>
      <c r="K19" s="113">
        <f t="shared" si="3"/>
        <v>85.2</v>
      </c>
    </row>
    <row r="20" spans="1:11">
      <c r="A20" s="485"/>
      <c r="B20" s="487"/>
      <c r="C20" s="114" t="s">
        <v>550</v>
      </c>
      <c r="D20" s="112">
        <v>3401575390447</v>
      </c>
      <c r="E20" s="112" t="s">
        <v>29</v>
      </c>
      <c r="F20" s="113">
        <v>319</v>
      </c>
      <c r="G20" s="113">
        <f t="shared" si="0"/>
        <v>275</v>
      </c>
      <c r="H20" s="113">
        <v>268</v>
      </c>
      <c r="I20" s="113">
        <f t="shared" si="1"/>
        <v>231.0344827586207</v>
      </c>
      <c r="J20" s="113">
        <f t="shared" si="2"/>
        <v>242.59</v>
      </c>
      <c r="K20" s="113">
        <f t="shared" si="3"/>
        <v>175.66</v>
      </c>
    </row>
    <row r="21" spans="1:11">
      <c r="A21" s="485"/>
      <c r="B21" s="488"/>
      <c r="C21" s="114" t="s">
        <v>59</v>
      </c>
      <c r="D21" s="112">
        <v>3401345935571</v>
      </c>
      <c r="E21" s="112" t="s">
        <v>97</v>
      </c>
      <c r="F21" s="113">
        <v>429</v>
      </c>
      <c r="G21" s="113">
        <f t="shared" si="0"/>
        <v>369.82758620689657</v>
      </c>
      <c r="H21" s="113">
        <v>360</v>
      </c>
      <c r="I21" s="113">
        <f t="shared" si="1"/>
        <v>310.34482758620692</v>
      </c>
      <c r="J21" s="113">
        <f t="shared" si="2"/>
        <v>325.86</v>
      </c>
      <c r="K21" s="113">
        <f t="shared" si="3"/>
        <v>235.96</v>
      </c>
    </row>
    <row r="22" spans="1:11" s="119" customFormat="1" ht="23">
      <c r="A22" s="485"/>
      <c r="B22" s="115" t="s">
        <v>551</v>
      </c>
      <c r="C22" s="116" t="s">
        <v>59</v>
      </c>
      <c r="D22" s="117">
        <v>3401396991779</v>
      </c>
      <c r="E22" s="112" t="s">
        <v>192</v>
      </c>
      <c r="F22" s="118">
        <v>449</v>
      </c>
      <c r="G22" s="118">
        <f>F22/1.16</f>
        <v>387.06896551724139</v>
      </c>
      <c r="H22" s="118">
        <v>377</v>
      </c>
      <c r="I22" s="118">
        <f>H22/1.16</f>
        <v>325</v>
      </c>
      <c r="J22" s="113">
        <f t="shared" si="2"/>
        <v>341.25</v>
      </c>
      <c r="K22" s="113">
        <f t="shared" si="3"/>
        <v>247.1</v>
      </c>
    </row>
    <row r="23" spans="1:11">
      <c r="A23" s="485"/>
      <c r="B23" s="110" t="s">
        <v>552</v>
      </c>
      <c r="C23" s="114" t="s">
        <v>44</v>
      </c>
      <c r="D23" s="112">
        <v>3401346673335</v>
      </c>
      <c r="E23" s="112" t="s">
        <v>96</v>
      </c>
      <c r="F23" s="113">
        <v>305</v>
      </c>
      <c r="G23" s="113">
        <f t="shared" si="0"/>
        <v>262.93103448275866</v>
      </c>
      <c r="H23" s="113">
        <v>256</v>
      </c>
      <c r="I23" s="113">
        <f t="shared" si="1"/>
        <v>220.68965517241381</v>
      </c>
      <c r="J23" s="113">
        <f t="shared" si="2"/>
        <v>231.72</v>
      </c>
      <c r="K23" s="113">
        <f t="shared" si="3"/>
        <v>167.79</v>
      </c>
    </row>
    <row r="24" spans="1:11">
      <c r="A24" s="485"/>
      <c r="B24" s="110" t="s">
        <v>553</v>
      </c>
      <c r="C24" s="114" t="s">
        <v>19</v>
      </c>
      <c r="D24" s="112">
        <v>3401346673106</v>
      </c>
      <c r="E24" s="112" t="s">
        <v>30</v>
      </c>
      <c r="F24" s="113">
        <v>335</v>
      </c>
      <c r="G24" s="113">
        <f t="shared" si="0"/>
        <v>288.79310344827587</v>
      </c>
      <c r="H24" s="113">
        <v>281</v>
      </c>
      <c r="I24" s="113">
        <f t="shared" si="1"/>
        <v>242.24137931034485</v>
      </c>
      <c r="J24" s="113">
        <f t="shared" si="2"/>
        <v>254.35</v>
      </c>
      <c r="K24" s="113">
        <f t="shared" si="3"/>
        <v>184.17</v>
      </c>
    </row>
    <row r="25" spans="1:11">
      <c r="A25" s="485"/>
      <c r="B25" s="110" t="s">
        <v>554</v>
      </c>
      <c r="C25" s="114" t="s">
        <v>19</v>
      </c>
      <c r="D25" s="112">
        <v>3401343696245</v>
      </c>
      <c r="E25" s="112" t="s">
        <v>94</v>
      </c>
      <c r="F25" s="113">
        <v>389</v>
      </c>
      <c r="G25" s="113">
        <f t="shared" si="0"/>
        <v>335.34482758620692</v>
      </c>
      <c r="H25" s="113">
        <v>327</v>
      </c>
      <c r="I25" s="113">
        <f t="shared" si="1"/>
        <v>281.89655172413796</v>
      </c>
      <c r="J25" s="113">
        <f t="shared" si="2"/>
        <v>295.99</v>
      </c>
      <c r="K25" s="113">
        <f t="shared" si="3"/>
        <v>214.33</v>
      </c>
    </row>
    <row r="26" spans="1:11">
      <c r="A26" s="485"/>
      <c r="B26" s="110" t="s">
        <v>555</v>
      </c>
      <c r="C26" s="114" t="s">
        <v>261</v>
      </c>
      <c r="D26" s="112">
        <v>3401351390272</v>
      </c>
      <c r="E26" s="112" t="s">
        <v>163</v>
      </c>
      <c r="F26" s="113">
        <v>499</v>
      </c>
      <c r="G26" s="113">
        <f t="shared" si="0"/>
        <v>430.17241379310349</v>
      </c>
      <c r="H26" s="113">
        <v>420</v>
      </c>
      <c r="I26" s="113">
        <f t="shared" si="1"/>
        <v>362.06896551724139</v>
      </c>
      <c r="J26" s="113">
        <f t="shared" si="2"/>
        <v>380.17</v>
      </c>
      <c r="K26" s="113">
        <f t="shared" si="3"/>
        <v>275.27999999999997</v>
      </c>
    </row>
    <row r="27" spans="1:11">
      <c r="A27" s="485"/>
      <c r="B27" s="110" t="s">
        <v>556</v>
      </c>
      <c r="C27" s="114" t="s">
        <v>19</v>
      </c>
      <c r="D27" s="112">
        <v>3401573670282</v>
      </c>
      <c r="E27" s="112" t="s">
        <v>31</v>
      </c>
      <c r="F27" s="113">
        <v>355</v>
      </c>
      <c r="G27" s="113">
        <f t="shared" si="0"/>
        <v>306.0344827586207</v>
      </c>
      <c r="H27" s="113">
        <v>299</v>
      </c>
      <c r="I27" s="113">
        <f t="shared" si="1"/>
        <v>257.75862068965517</v>
      </c>
      <c r="J27" s="113">
        <f t="shared" si="2"/>
        <v>270.64999999999998</v>
      </c>
      <c r="K27" s="113">
        <f t="shared" si="3"/>
        <v>195.98</v>
      </c>
    </row>
    <row r="28" spans="1:11">
      <c r="A28" s="485"/>
      <c r="B28" s="110" t="s">
        <v>557</v>
      </c>
      <c r="C28" s="114" t="s">
        <v>19</v>
      </c>
      <c r="D28" s="112">
        <v>3401397240470</v>
      </c>
      <c r="E28" s="112" t="s">
        <v>165</v>
      </c>
      <c r="F28" s="113">
        <v>355</v>
      </c>
      <c r="G28" s="113">
        <f t="shared" si="0"/>
        <v>306.0344827586207</v>
      </c>
      <c r="H28" s="113">
        <v>299</v>
      </c>
      <c r="I28" s="113">
        <f t="shared" si="1"/>
        <v>257.75862068965517</v>
      </c>
      <c r="J28" s="113">
        <f t="shared" si="2"/>
        <v>270.64999999999998</v>
      </c>
      <c r="K28" s="113">
        <f t="shared" si="3"/>
        <v>195.98</v>
      </c>
    </row>
    <row r="29" spans="1:11" ht="15.75" customHeight="1">
      <c r="A29" s="489" t="s">
        <v>558</v>
      </c>
      <c r="B29" s="110" t="s">
        <v>559</v>
      </c>
      <c r="C29" s="114" t="s">
        <v>17</v>
      </c>
      <c r="D29" s="112">
        <v>3401395461082</v>
      </c>
      <c r="E29" s="112" t="s">
        <v>76</v>
      </c>
      <c r="F29" s="113">
        <v>135</v>
      </c>
      <c r="G29" s="113">
        <f t="shared" si="0"/>
        <v>116.37931034482759</v>
      </c>
      <c r="H29" s="113">
        <v>113</v>
      </c>
      <c r="I29" s="113">
        <f t="shared" si="1"/>
        <v>97.413793103448285</v>
      </c>
      <c r="J29" s="113">
        <f t="shared" si="2"/>
        <v>102.28</v>
      </c>
      <c r="K29" s="113">
        <f t="shared" si="3"/>
        <v>74.06</v>
      </c>
    </row>
    <row r="30" spans="1:11" ht="15.75" customHeight="1">
      <c r="A30" s="489"/>
      <c r="B30" s="486" t="s">
        <v>560</v>
      </c>
      <c r="C30" s="114" t="s">
        <v>14</v>
      </c>
      <c r="D30" s="112">
        <v>3401395376935</v>
      </c>
      <c r="E30" s="112" t="s">
        <v>12</v>
      </c>
      <c r="F30" s="113">
        <v>155</v>
      </c>
      <c r="G30" s="113">
        <f t="shared" si="0"/>
        <v>133.62068965517241</v>
      </c>
      <c r="H30" s="113">
        <v>130</v>
      </c>
      <c r="I30" s="113">
        <f t="shared" si="1"/>
        <v>112.06896551724138</v>
      </c>
      <c r="J30" s="113">
        <f t="shared" si="2"/>
        <v>117.67</v>
      </c>
      <c r="K30" s="113">
        <f t="shared" si="3"/>
        <v>85.2</v>
      </c>
    </row>
    <row r="31" spans="1:11">
      <c r="A31" s="489"/>
      <c r="B31" s="487"/>
      <c r="C31" s="114" t="s">
        <v>550</v>
      </c>
      <c r="D31" s="112">
        <v>3401572288297</v>
      </c>
      <c r="E31" s="112" t="s">
        <v>15</v>
      </c>
      <c r="F31" s="113">
        <v>319</v>
      </c>
      <c r="G31" s="113">
        <f t="shared" si="0"/>
        <v>275</v>
      </c>
      <c r="H31" s="113">
        <v>268</v>
      </c>
      <c r="I31" s="113">
        <f t="shared" si="1"/>
        <v>231.0344827586207</v>
      </c>
      <c r="J31" s="113">
        <f t="shared" si="2"/>
        <v>242.59</v>
      </c>
      <c r="K31" s="113">
        <f t="shared" si="3"/>
        <v>175.66</v>
      </c>
    </row>
    <row r="32" spans="1:11">
      <c r="A32" s="489"/>
      <c r="B32" s="488"/>
      <c r="C32" s="114" t="s">
        <v>59</v>
      </c>
      <c r="D32" s="112">
        <v>3401575645851</v>
      </c>
      <c r="E32" s="112" t="s">
        <v>80</v>
      </c>
      <c r="F32" s="113">
        <v>429</v>
      </c>
      <c r="G32" s="113">
        <f t="shared" si="0"/>
        <v>369.82758620689657</v>
      </c>
      <c r="H32" s="113">
        <v>360</v>
      </c>
      <c r="I32" s="113">
        <f t="shared" si="1"/>
        <v>310.34482758620692</v>
      </c>
      <c r="J32" s="113">
        <f t="shared" si="2"/>
        <v>325.86</v>
      </c>
      <c r="K32" s="113">
        <f t="shared" si="3"/>
        <v>235.96</v>
      </c>
    </row>
    <row r="33" spans="1:11" s="119" customFormat="1" ht="23">
      <c r="A33" s="489"/>
      <c r="B33" s="115" t="s">
        <v>561</v>
      </c>
      <c r="C33" s="116" t="s">
        <v>59</v>
      </c>
      <c r="D33" s="117">
        <v>3401396991830</v>
      </c>
      <c r="E33" s="112" t="s">
        <v>479</v>
      </c>
      <c r="F33" s="118">
        <v>449</v>
      </c>
      <c r="G33" s="118">
        <f>F33/1.16</f>
        <v>387.06896551724139</v>
      </c>
      <c r="H33" s="118">
        <v>377</v>
      </c>
      <c r="I33" s="118">
        <f>H33/1.16</f>
        <v>325</v>
      </c>
      <c r="J33" s="113">
        <f t="shared" si="2"/>
        <v>341.25</v>
      </c>
      <c r="K33" s="113">
        <f t="shared" si="3"/>
        <v>247.1</v>
      </c>
    </row>
    <row r="34" spans="1:11">
      <c r="A34" s="489"/>
      <c r="B34" s="110" t="s">
        <v>562</v>
      </c>
      <c r="C34" s="114" t="s">
        <v>14</v>
      </c>
      <c r="D34" s="112">
        <v>3401574131423</v>
      </c>
      <c r="E34" s="112" t="s">
        <v>63</v>
      </c>
      <c r="F34" s="113">
        <v>299</v>
      </c>
      <c r="G34" s="113">
        <f t="shared" si="0"/>
        <v>257.75862068965517</v>
      </c>
      <c r="H34" s="113">
        <v>252</v>
      </c>
      <c r="I34" s="113">
        <f t="shared" si="1"/>
        <v>217.24137931034485</v>
      </c>
      <c r="J34" s="113">
        <f t="shared" si="2"/>
        <v>228.1</v>
      </c>
      <c r="K34" s="113">
        <f t="shared" si="3"/>
        <v>165.17</v>
      </c>
    </row>
    <row r="35" spans="1:11" ht="15.75" customHeight="1">
      <c r="A35" s="489"/>
      <c r="B35" s="486" t="s">
        <v>563</v>
      </c>
      <c r="C35" s="114" t="s">
        <v>14</v>
      </c>
      <c r="D35" s="112">
        <v>3401353791220</v>
      </c>
      <c r="E35" s="112" t="s">
        <v>111</v>
      </c>
      <c r="F35" s="113">
        <v>165</v>
      </c>
      <c r="G35" s="113">
        <f t="shared" si="0"/>
        <v>142.24137931034483</v>
      </c>
      <c r="H35" s="113">
        <v>139</v>
      </c>
      <c r="I35" s="113">
        <f t="shared" si="1"/>
        <v>119.82758620689656</v>
      </c>
      <c r="J35" s="113">
        <f t="shared" si="2"/>
        <v>125.82</v>
      </c>
      <c r="K35" s="113">
        <f t="shared" si="3"/>
        <v>91.11</v>
      </c>
    </row>
    <row r="36" spans="1:11">
      <c r="A36" s="489"/>
      <c r="B36" s="488"/>
      <c r="C36" s="114" t="s">
        <v>58</v>
      </c>
      <c r="D36" s="112">
        <v>3401578653709</v>
      </c>
      <c r="E36" s="112" t="s">
        <v>78</v>
      </c>
      <c r="F36" s="113">
        <v>320</v>
      </c>
      <c r="G36" s="113">
        <f t="shared" si="0"/>
        <v>275.86206896551727</v>
      </c>
      <c r="H36" s="113">
        <v>269</v>
      </c>
      <c r="I36" s="113">
        <f t="shared" si="1"/>
        <v>231.89655172413794</v>
      </c>
      <c r="J36" s="113">
        <f t="shared" si="2"/>
        <v>243.49</v>
      </c>
      <c r="K36" s="113">
        <f t="shared" si="3"/>
        <v>176.31</v>
      </c>
    </row>
    <row r="37" spans="1:11">
      <c r="A37" s="489"/>
      <c r="B37" s="110" t="s">
        <v>564</v>
      </c>
      <c r="C37" s="114" t="s">
        <v>20</v>
      </c>
      <c r="D37" s="112">
        <v>3401361353625</v>
      </c>
      <c r="E37" s="112" t="s">
        <v>66</v>
      </c>
      <c r="F37" s="113">
        <v>449</v>
      </c>
      <c r="G37" s="113">
        <f t="shared" si="0"/>
        <v>387.06896551724139</v>
      </c>
      <c r="H37" s="113">
        <v>377</v>
      </c>
      <c r="I37" s="113">
        <f t="shared" si="1"/>
        <v>325</v>
      </c>
      <c r="J37" s="113">
        <f t="shared" si="2"/>
        <v>341.25</v>
      </c>
      <c r="K37" s="113">
        <f t="shared" si="3"/>
        <v>247.1</v>
      </c>
    </row>
    <row r="38" spans="1:11">
      <c r="A38" s="489"/>
      <c r="B38" s="110" t="s">
        <v>565</v>
      </c>
      <c r="C38" s="114" t="s">
        <v>19</v>
      </c>
      <c r="D38" s="112">
        <v>3401346046344</v>
      </c>
      <c r="E38" s="112" t="s">
        <v>69</v>
      </c>
      <c r="F38" s="113">
        <v>329</v>
      </c>
      <c r="G38" s="113">
        <f t="shared" si="0"/>
        <v>283.62068965517244</v>
      </c>
      <c r="H38" s="113">
        <v>277</v>
      </c>
      <c r="I38" s="113">
        <f t="shared" si="1"/>
        <v>238.79310344827587</v>
      </c>
      <c r="J38" s="113">
        <f t="shared" si="2"/>
        <v>250.73</v>
      </c>
      <c r="K38" s="113">
        <f t="shared" si="3"/>
        <v>181.55</v>
      </c>
    </row>
    <row r="39" spans="1:11">
      <c r="A39" s="489"/>
      <c r="B39" s="110" t="s">
        <v>566</v>
      </c>
      <c r="C39" s="114" t="s">
        <v>19</v>
      </c>
      <c r="D39" s="112">
        <v>3401396605607</v>
      </c>
      <c r="E39" s="112" t="s">
        <v>65</v>
      </c>
      <c r="F39" s="113">
        <v>459</v>
      </c>
      <c r="G39" s="113">
        <f t="shared" si="0"/>
        <v>395.68965517241384</v>
      </c>
      <c r="H39" s="113">
        <v>386</v>
      </c>
      <c r="I39" s="113">
        <f t="shared" si="1"/>
        <v>332.75862068965517</v>
      </c>
      <c r="J39" s="113">
        <f t="shared" si="2"/>
        <v>349.4</v>
      </c>
      <c r="K39" s="113">
        <f t="shared" si="3"/>
        <v>253</v>
      </c>
    </row>
    <row r="40" spans="1:11">
      <c r="A40" s="489"/>
      <c r="B40" s="110" t="s">
        <v>567</v>
      </c>
      <c r="C40" s="114" t="s">
        <v>20</v>
      </c>
      <c r="D40" s="112">
        <v>3401351104374</v>
      </c>
      <c r="E40" s="112" t="s">
        <v>480</v>
      </c>
      <c r="F40" s="113">
        <v>389</v>
      </c>
      <c r="G40" s="113">
        <f t="shared" si="0"/>
        <v>335.34482758620692</v>
      </c>
      <c r="H40" s="113">
        <v>327</v>
      </c>
      <c r="I40" s="113">
        <f t="shared" si="1"/>
        <v>281.89655172413796</v>
      </c>
      <c r="J40" s="113">
        <f t="shared" si="2"/>
        <v>295.99</v>
      </c>
      <c r="K40" s="113">
        <f t="shared" si="3"/>
        <v>214.33</v>
      </c>
    </row>
    <row r="41" spans="1:11">
      <c r="A41" s="489"/>
      <c r="B41" s="110" t="s">
        <v>568</v>
      </c>
      <c r="C41" s="114" t="s">
        <v>20</v>
      </c>
      <c r="D41" s="112">
        <v>3401346835566</v>
      </c>
      <c r="E41" s="112" t="s">
        <v>75</v>
      </c>
      <c r="F41" s="113">
        <v>389</v>
      </c>
      <c r="G41" s="113">
        <f t="shared" si="0"/>
        <v>335.34482758620692</v>
      </c>
      <c r="H41" s="113">
        <v>327</v>
      </c>
      <c r="I41" s="113">
        <f t="shared" si="1"/>
        <v>281.89655172413796</v>
      </c>
      <c r="J41" s="113">
        <f t="shared" si="2"/>
        <v>295.99</v>
      </c>
      <c r="K41" s="113">
        <f t="shared" si="3"/>
        <v>214.33</v>
      </c>
    </row>
    <row r="42" spans="1:11">
      <c r="A42" s="489"/>
      <c r="B42" s="110" t="s">
        <v>569</v>
      </c>
      <c r="C42" s="114" t="s">
        <v>19</v>
      </c>
      <c r="D42" s="112">
        <v>3401348840421</v>
      </c>
      <c r="E42" s="112" t="s">
        <v>70</v>
      </c>
      <c r="F42" s="113">
        <v>365</v>
      </c>
      <c r="G42" s="113">
        <f t="shared" si="0"/>
        <v>314.65517241379314</v>
      </c>
      <c r="H42" s="113">
        <v>307</v>
      </c>
      <c r="I42" s="113">
        <f t="shared" si="1"/>
        <v>264.65517241379314</v>
      </c>
      <c r="J42" s="113">
        <f t="shared" si="2"/>
        <v>277.89</v>
      </c>
      <c r="K42" s="113">
        <f t="shared" si="3"/>
        <v>201.22</v>
      </c>
    </row>
    <row r="43" spans="1:11">
      <c r="A43" s="473" t="s">
        <v>570</v>
      </c>
      <c r="B43" s="110" t="s">
        <v>571</v>
      </c>
      <c r="C43" s="114" t="s">
        <v>59</v>
      </c>
      <c r="D43" s="112">
        <v>3401399372407</v>
      </c>
      <c r="E43" s="112" t="s">
        <v>390</v>
      </c>
      <c r="F43" s="113">
        <v>439</v>
      </c>
      <c r="G43" s="113">
        <f t="shared" si="0"/>
        <v>378.44827586206901</v>
      </c>
      <c r="H43" s="113">
        <v>369</v>
      </c>
      <c r="I43" s="113">
        <f>H43/1.16</f>
        <v>318.10344827586209</v>
      </c>
      <c r="J43" s="113">
        <f t="shared" si="2"/>
        <v>334.01</v>
      </c>
      <c r="K43" s="113">
        <f t="shared" si="3"/>
        <v>241.86</v>
      </c>
    </row>
    <row r="44" spans="1:11">
      <c r="A44" s="474"/>
      <c r="B44" s="110" t="s">
        <v>572</v>
      </c>
      <c r="C44" s="114" t="s">
        <v>573</v>
      </c>
      <c r="D44" s="112">
        <v>3401399373527</v>
      </c>
      <c r="E44" s="112" t="s">
        <v>40</v>
      </c>
      <c r="F44" s="113">
        <v>190</v>
      </c>
      <c r="G44" s="113">
        <f t="shared" si="0"/>
        <v>163.79310344827587</v>
      </c>
      <c r="H44" s="113">
        <v>160</v>
      </c>
      <c r="I44" s="113">
        <f t="shared" si="1"/>
        <v>137.93103448275863</v>
      </c>
      <c r="J44" s="113">
        <f t="shared" si="2"/>
        <v>144.83000000000001</v>
      </c>
      <c r="K44" s="113">
        <f t="shared" si="3"/>
        <v>104.87</v>
      </c>
    </row>
    <row r="45" spans="1:11">
      <c r="A45" s="474"/>
      <c r="B45" s="110" t="s">
        <v>574</v>
      </c>
      <c r="C45" s="114" t="s">
        <v>58</v>
      </c>
      <c r="D45" s="112">
        <v>3401399373176</v>
      </c>
      <c r="E45" s="112" t="s">
        <v>150</v>
      </c>
      <c r="F45" s="113">
        <v>265</v>
      </c>
      <c r="G45" s="113">
        <f t="shared" si="0"/>
        <v>228.44827586206898</v>
      </c>
      <c r="H45" s="113">
        <v>223</v>
      </c>
      <c r="I45" s="113">
        <f t="shared" si="1"/>
        <v>192.24137931034485</v>
      </c>
      <c r="J45" s="113">
        <f t="shared" si="2"/>
        <v>201.85</v>
      </c>
      <c r="K45" s="113">
        <f t="shared" si="3"/>
        <v>146.16</v>
      </c>
    </row>
    <row r="46" spans="1:11">
      <c r="A46" s="474"/>
      <c r="B46" s="110" t="s">
        <v>575</v>
      </c>
      <c r="C46" s="114" t="s">
        <v>14</v>
      </c>
      <c r="D46" s="112">
        <v>3401399373985</v>
      </c>
      <c r="E46" s="112" t="s">
        <v>482</v>
      </c>
      <c r="F46" s="113">
        <v>389</v>
      </c>
      <c r="G46" s="113">
        <f t="shared" si="0"/>
        <v>335.34482758620692</v>
      </c>
      <c r="H46" s="113">
        <v>327</v>
      </c>
      <c r="I46" s="113">
        <f t="shared" si="1"/>
        <v>281.89655172413796</v>
      </c>
      <c r="J46" s="113">
        <f t="shared" si="2"/>
        <v>295.99</v>
      </c>
      <c r="K46" s="113">
        <f t="shared" si="3"/>
        <v>214.33</v>
      </c>
    </row>
    <row r="47" spans="1:11">
      <c r="A47" s="474"/>
      <c r="B47" s="110" t="s">
        <v>576</v>
      </c>
      <c r="C47" s="114" t="s">
        <v>58</v>
      </c>
      <c r="D47" s="112">
        <v>3401399373817</v>
      </c>
      <c r="E47" s="112" t="s">
        <v>42</v>
      </c>
      <c r="F47" s="113">
        <v>375</v>
      </c>
      <c r="G47" s="113">
        <f t="shared" si="0"/>
        <v>323.27586206896552</v>
      </c>
      <c r="H47" s="113">
        <v>315</v>
      </c>
      <c r="I47" s="113">
        <f t="shared" si="1"/>
        <v>271.55172413793105</v>
      </c>
      <c r="J47" s="113">
        <f t="shared" si="2"/>
        <v>285.13</v>
      </c>
      <c r="K47" s="113">
        <f t="shared" si="3"/>
        <v>206.46</v>
      </c>
    </row>
    <row r="48" spans="1:11">
      <c r="A48" s="474"/>
      <c r="B48" s="110" t="s">
        <v>577</v>
      </c>
      <c r="C48" s="114" t="s">
        <v>58</v>
      </c>
      <c r="D48" s="112">
        <v>3401399459085</v>
      </c>
      <c r="E48" s="112" t="s">
        <v>481</v>
      </c>
      <c r="F48" s="113">
        <v>299</v>
      </c>
      <c r="G48" s="113">
        <f t="shared" si="0"/>
        <v>257.75862068965517</v>
      </c>
      <c r="H48" s="113">
        <v>252</v>
      </c>
      <c r="I48" s="113">
        <f>H48/1.16</f>
        <v>217.24137931034485</v>
      </c>
      <c r="J48" s="113">
        <f t="shared" si="2"/>
        <v>228.1</v>
      </c>
      <c r="K48" s="113">
        <f t="shared" si="3"/>
        <v>165.17</v>
      </c>
    </row>
    <row r="49" spans="1:11">
      <c r="A49" s="475" t="s">
        <v>578</v>
      </c>
      <c r="B49" s="110" t="s">
        <v>579</v>
      </c>
      <c r="C49" s="114" t="s">
        <v>580</v>
      </c>
      <c r="D49" s="112">
        <v>3401573697197</v>
      </c>
      <c r="E49" s="112" t="s">
        <v>450</v>
      </c>
      <c r="F49" s="113">
        <v>359</v>
      </c>
      <c r="G49" s="113">
        <f t="shared" si="0"/>
        <v>309.48275862068965</v>
      </c>
      <c r="H49" s="113">
        <v>302</v>
      </c>
      <c r="I49" s="113">
        <f>H49/1.16</f>
        <v>260.34482758620692</v>
      </c>
      <c r="J49" s="113">
        <f t="shared" si="2"/>
        <v>273.36</v>
      </c>
      <c r="K49" s="113">
        <f t="shared" si="3"/>
        <v>197.94</v>
      </c>
    </row>
    <row r="50" spans="1:11">
      <c r="A50" s="476"/>
      <c r="B50" s="110" t="s">
        <v>581</v>
      </c>
      <c r="C50" s="114" t="s">
        <v>582</v>
      </c>
      <c r="D50" s="112">
        <v>3401344957253</v>
      </c>
      <c r="E50" s="112" t="s">
        <v>60</v>
      </c>
      <c r="F50" s="113">
        <v>342</v>
      </c>
      <c r="G50" s="113">
        <f t="shared" si="0"/>
        <v>294.82758620689657</v>
      </c>
      <c r="H50" s="113">
        <v>288</v>
      </c>
      <c r="I50" s="113">
        <f t="shared" si="1"/>
        <v>248.27586206896552</v>
      </c>
      <c r="J50" s="113">
        <f t="shared" si="2"/>
        <v>260.69</v>
      </c>
      <c r="K50" s="113">
        <f t="shared" si="3"/>
        <v>188.77</v>
      </c>
    </row>
    <row r="51" spans="1:11">
      <c r="A51" s="477" t="s">
        <v>583</v>
      </c>
      <c r="B51" s="110" t="s">
        <v>584</v>
      </c>
      <c r="C51" s="114" t="s">
        <v>20</v>
      </c>
      <c r="D51" s="112">
        <v>3401344908347</v>
      </c>
      <c r="E51" s="112" t="s">
        <v>169</v>
      </c>
      <c r="F51" s="113">
        <v>709</v>
      </c>
      <c r="G51" s="113">
        <f t="shared" si="0"/>
        <v>611.20689655172418</v>
      </c>
      <c r="H51" s="113">
        <v>596</v>
      </c>
      <c r="I51" s="113">
        <f t="shared" si="1"/>
        <v>513.79310344827593</v>
      </c>
      <c r="J51" s="113">
        <f t="shared" si="2"/>
        <v>539.48</v>
      </c>
      <c r="K51" s="113">
        <f t="shared" si="3"/>
        <v>390.64</v>
      </c>
    </row>
    <row r="52" spans="1:11">
      <c r="A52" s="478"/>
      <c r="B52" s="110" t="s">
        <v>585</v>
      </c>
      <c r="C52" s="114" t="s">
        <v>20</v>
      </c>
      <c r="D52" s="112">
        <v>3401344908576</v>
      </c>
      <c r="E52" s="112" t="s">
        <v>448</v>
      </c>
      <c r="F52" s="113">
        <v>729</v>
      </c>
      <c r="G52" s="113">
        <f t="shared" si="0"/>
        <v>628.44827586206895</v>
      </c>
      <c r="H52" s="113">
        <v>613</v>
      </c>
      <c r="I52" s="113">
        <f t="shared" si="1"/>
        <v>528.44827586206895</v>
      </c>
      <c r="J52" s="113">
        <f t="shared" si="2"/>
        <v>554.87</v>
      </c>
      <c r="K52" s="113">
        <f t="shared" si="3"/>
        <v>401.78</v>
      </c>
    </row>
    <row r="53" spans="1:11">
      <c r="A53" s="479" t="s">
        <v>586</v>
      </c>
      <c r="B53" s="110" t="s">
        <v>587</v>
      </c>
      <c r="C53" s="114" t="s">
        <v>19</v>
      </c>
      <c r="D53" s="112">
        <v>3401347869546</v>
      </c>
      <c r="E53" s="112" t="s">
        <v>36</v>
      </c>
      <c r="F53" s="113">
        <v>259</v>
      </c>
      <c r="G53" s="113">
        <f t="shared" si="0"/>
        <v>223.27586206896552</v>
      </c>
      <c r="H53" s="113">
        <v>218</v>
      </c>
      <c r="I53" s="113">
        <f t="shared" si="1"/>
        <v>187.93103448275863</v>
      </c>
      <c r="J53" s="113">
        <f t="shared" si="2"/>
        <v>197.33</v>
      </c>
      <c r="K53" s="113">
        <f t="shared" si="3"/>
        <v>142.88999999999999</v>
      </c>
    </row>
    <row r="54" spans="1:11">
      <c r="A54" s="480"/>
      <c r="B54" s="110" t="s">
        <v>588</v>
      </c>
      <c r="C54" s="114" t="s">
        <v>19</v>
      </c>
      <c r="D54" s="112">
        <v>3401398303648</v>
      </c>
      <c r="E54" s="112" t="s">
        <v>37</v>
      </c>
      <c r="F54" s="113">
        <v>249</v>
      </c>
      <c r="G54" s="113">
        <f t="shared" si="0"/>
        <v>214.65517241379311</v>
      </c>
      <c r="H54" s="113">
        <v>210</v>
      </c>
      <c r="I54" s="113">
        <f t="shared" si="1"/>
        <v>181.0344827586207</v>
      </c>
      <c r="J54" s="113">
        <f t="shared" si="2"/>
        <v>190.09</v>
      </c>
      <c r="K54" s="113">
        <f t="shared" si="3"/>
        <v>137.63999999999999</v>
      </c>
    </row>
    <row r="55" spans="1:11">
      <c r="A55" s="481" t="s">
        <v>589</v>
      </c>
      <c r="B55" s="110" t="s">
        <v>590</v>
      </c>
      <c r="C55" s="114" t="s">
        <v>591</v>
      </c>
      <c r="D55" s="112">
        <v>3401397163618</v>
      </c>
      <c r="E55" s="112" t="s">
        <v>485</v>
      </c>
      <c r="F55" s="113">
        <v>349</v>
      </c>
      <c r="G55" s="113">
        <f t="shared" si="0"/>
        <v>300.86206896551727</v>
      </c>
      <c r="H55" s="113">
        <v>293</v>
      </c>
      <c r="I55" s="113">
        <f t="shared" si="1"/>
        <v>252.58620689655174</v>
      </c>
      <c r="J55" s="113">
        <f t="shared" si="2"/>
        <v>265.22000000000003</v>
      </c>
      <c r="K55" s="113">
        <f t="shared" si="3"/>
        <v>192.05</v>
      </c>
    </row>
    <row r="56" spans="1:11">
      <c r="A56" s="482"/>
      <c r="B56" s="110" t="s">
        <v>592</v>
      </c>
      <c r="C56" s="114" t="s">
        <v>591</v>
      </c>
      <c r="D56" s="112">
        <v>3401578379715</v>
      </c>
      <c r="E56" s="112" t="s">
        <v>397</v>
      </c>
      <c r="F56" s="113">
        <v>429</v>
      </c>
      <c r="G56" s="113">
        <f t="shared" si="0"/>
        <v>369.82758620689657</v>
      </c>
      <c r="H56" s="113">
        <v>360</v>
      </c>
      <c r="I56" s="113">
        <f t="shared" si="1"/>
        <v>310.34482758620692</v>
      </c>
      <c r="J56" s="113">
        <f t="shared" si="2"/>
        <v>325.86</v>
      </c>
      <c r="K56" s="113">
        <f t="shared" si="3"/>
        <v>235.96</v>
      </c>
    </row>
    <row r="57" spans="1:11">
      <c r="A57" s="482"/>
      <c r="B57" s="110" t="s">
        <v>593</v>
      </c>
      <c r="C57" s="114" t="s">
        <v>594</v>
      </c>
      <c r="D57" s="112">
        <v>3401396924944</v>
      </c>
      <c r="E57" s="112" t="s">
        <v>339</v>
      </c>
      <c r="F57" s="113">
        <v>229</v>
      </c>
      <c r="G57" s="113">
        <f t="shared" si="0"/>
        <v>197.41379310344828</v>
      </c>
      <c r="H57" s="113">
        <v>192</v>
      </c>
      <c r="I57" s="113">
        <f>H57/1.16</f>
        <v>165.51724137931035</v>
      </c>
      <c r="J57" s="113">
        <f t="shared" si="2"/>
        <v>173.79</v>
      </c>
      <c r="K57" s="113">
        <f t="shared" si="3"/>
        <v>125.84</v>
      </c>
    </row>
    <row r="58" spans="1:11">
      <c r="A58" s="482"/>
      <c r="B58" s="110" t="s">
        <v>595</v>
      </c>
      <c r="C58" s="114" t="s">
        <v>58</v>
      </c>
      <c r="D58" s="112">
        <v>3401396935889</v>
      </c>
      <c r="E58" s="112" t="s">
        <v>340</v>
      </c>
      <c r="F58" s="113">
        <v>245</v>
      </c>
      <c r="G58" s="113">
        <f t="shared" si="0"/>
        <v>211.20689655172416</v>
      </c>
      <c r="H58" s="113">
        <v>206</v>
      </c>
      <c r="I58" s="113">
        <f>H58/1.16</f>
        <v>177.58620689655174</v>
      </c>
      <c r="J58" s="113">
        <f t="shared" si="2"/>
        <v>186.47</v>
      </c>
      <c r="K58" s="113">
        <f t="shared" si="3"/>
        <v>135.02000000000001</v>
      </c>
    </row>
    <row r="59" spans="1:11">
      <c r="A59" s="482"/>
      <c r="B59" s="110" t="s">
        <v>596</v>
      </c>
      <c r="C59" s="114" t="s">
        <v>58</v>
      </c>
      <c r="D59" s="112">
        <v>3401397076468</v>
      </c>
      <c r="E59" s="112" t="s">
        <v>204</v>
      </c>
      <c r="F59" s="113">
        <v>299</v>
      </c>
      <c r="G59" s="113">
        <f t="shared" si="0"/>
        <v>257.75862068965517</v>
      </c>
      <c r="H59" s="113">
        <v>251</v>
      </c>
      <c r="I59" s="113">
        <f t="shared" si="1"/>
        <v>216.37931034482759</v>
      </c>
      <c r="J59" s="113">
        <f t="shared" si="2"/>
        <v>227.2</v>
      </c>
      <c r="K59" s="113">
        <f t="shared" si="3"/>
        <v>164.52</v>
      </c>
    </row>
    <row r="60" spans="1:11">
      <c r="A60" s="482"/>
      <c r="B60" s="110" t="s">
        <v>597</v>
      </c>
      <c r="C60" s="114" t="s">
        <v>19</v>
      </c>
      <c r="D60" s="112">
        <v>3401396936770</v>
      </c>
      <c r="E60" s="112" t="s">
        <v>337</v>
      </c>
      <c r="F60" s="113">
        <v>299</v>
      </c>
      <c r="G60" s="113">
        <f t="shared" si="0"/>
        <v>257.75862068965517</v>
      </c>
      <c r="H60" s="113">
        <v>251</v>
      </c>
      <c r="I60" s="113">
        <f t="shared" si="1"/>
        <v>216.37931034482759</v>
      </c>
      <c r="J60" s="113">
        <f t="shared" si="2"/>
        <v>227.2</v>
      </c>
      <c r="K60" s="113">
        <f t="shared" si="3"/>
        <v>164.52</v>
      </c>
    </row>
    <row r="61" spans="1:11">
      <c r="C61" s="120"/>
    </row>
  </sheetData>
  <autoFilter ref="A5:K60" xr:uid="{00000000-0009-0000-0000-000011000000}"/>
  <mergeCells count="11">
    <mergeCell ref="A6:A18"/>
    <mergeCell ref="A19:A28"/>
    <mergeCell ref="B19:B21"/>
    <mergeCell ref="A29:A42"/>
    <mergeCell ref="B30:B32"/>
    <mergeCell ref="B35:B36"/>
    <mergeCell ref="A43:A48"/>
    <mergeCell ref="A49:A50"/>
    <mergeCell ref="A51:A52"/>
    <mergeCell ref="A53:A54"/>
    <mergeCell ref="A55:A60"/>
  </mergeCells>
  <pageMargins left="0.51181102362204722" right="0.51181102362204722" top="1.3474015748031496" bottom="0.78740157480314965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P1</vt:lpstr>
      <vt:lpstr>Sales M-1</vt:lpstr>
      <vt:lpstr>Sales</vt:lpstr>
      <vt:lpstr>Calender</vt:lpstr>
      <vt:lpstr>Registro productos venta</vt:lpstr>
      <vt:lpstr>Registro Muestras</vt:lpstr>
      <vt:lpstr>Menu</vt:lpstr>
      <vt:lpstr>Precios de venta</vt:lpstr>
      <vt:lpstr>Muestra</vt:lpstr>
      <vt:lpstr>Original</vt:lpstr>
      <vt:lpstr>tiposaida</vt:lpstr>
      <vt:lpstr>tipovisita</vt:lpstr>
      <vt:lpstr>'Precios de venta'!Zone_d_impression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epousset</dc:creator>
  <cp:lastModifiedBy>MARICHAL Michel</cp:lastModifiedBy>
  <cp:lastPrinted>2018-08-02T14:19:53Z</cp:lastPrinted>
  <dcterms:created xsi:type="dcterms:W3CDTF">2012-10-23T21:27:38Z</dcterms:created>
  <dcterms:modified xsi:type="dcterms:W3CDTF">2021-06-01T13:20:22Z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