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rvequator\StadiumData\ACHATS DEVIS PRODUCTION OPERATIONEL\BU Stages\Stages\2021\Ventes\"/>
    </mc:Choice>
  </mc:AlternateContent>
  <bookViews>
    <workbookView xWindow="-108" yWindow="-108" windowWidth="23256" windowHeight="12576" activeTab="1"/>
  </bookViews>
  <sheets>
    <sheet name="SDD 20" sheetId="15" r:id="rId1"/>
    <sheet name="SDD 21" sheetId="2" r:id="rId2"/>
    <sheet name="Formulaire" sheetId="12" r:id="rId3"/>
  </sheets>
  <definedNames>
    <definedName name="_xlnm._FilterDatabase" localSheetId="0" hidden="1">'SDD 20'!$A$1:$AD$324</definedName>
    <definedName name="_xlnm._FilterDatabase" localSheetId="1" hidden="1">'SDD 21'!$B$1:$AH$1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347" i="2" l="1"/>
  <c r="AD347" i="2"/>
  <c r="Y347" i="2"/>
  <c r="T347" i="2"/>
  <c r="Q347" i="2"/>
  <c r="AH346" i="2"/>
  <c r="AD346" i="2"/>
  <c r="Y346" i="2"/>
  <c r="T346" i="2"/>
  <c r="Q346" i="2"/>
  <c r="AH345" i="2"/>
  <c r="AD345" i="2"/>
  <c r="Y345" i="2"/>
  <c r="T345" i="2"/>
  <c r="Q345" i="2"/>
  <c r="AH344" i="2"/>
  <c r="AD344" i="2"/>
  <c r="Y344" i="2"/>
  <c r="T344" i="2"/>
  <c r="Q344" i="2"/>
  <c r="AH343" i="2"/>
  <c r="AD343" i="2"/>
  <c r="Y343" i="2"/>
  <c r="T343" i="2"/>
  <c r="Q343" i="2"/>
  <c r="AH342" i="2"/>
  <c r="AD342" i="2"/>
  <c r="Y342" i="2"/>
  <c r="T342" i="2"/>
  <c r="Q342" i="2"/>
  <c r="AH341" i="2"/>
  <c r="AD341" i="2"/>
  <c r="Y341" i="2"/>
  <c r="T341" i="2"/>
  <c r="Q341" i="2"/>
  <c r="AH340" i="2"/>
  <c r="AD340" i="2"/>
  <c r="Y340" i="2"/>
  <c r="T340" i="2"/>
  <c r="Q340" i="2"/>
  <c r="AH339" i="2"/>
  <c r="AD339" i="2"/>
  <c r="Y339" i="2"/>
  <c r="T339" i="2"/>
  <c r="Q339" i="2"/>
  <c r="AH338" i="2"/>
  <c r="AD338" i="2"/>
  <c r="Y338" i="2"/>
  <c r="T338" i="2"/>
  <c r="Q338" i="2"/>
  <c r="AH337" i="2"/>
  <c r="AD337" i="2"/>
  <c r="Y337" i="2"/>
  <c r="T337" i="2"/>
  <c r="Q337" i="2"/>
  <c r="AH336" i="2"/>
  <c r="AD336" i="2"/>
  <c r="Y336" i="2"/>
  <c r="T336" i="2"/>
  <c r="Q336" i="2"/>
  <c r="AH335" i="2"/>
  <c r="AD335" i="2"/>
  <c r="Y335" i="2"/>
  <c r="T335" i="2"/>
  <c r="Q335" i="2"/>
  <c r="AH334" i="2"/>
  <c r="AD334" i="2"/>
  <c r="Y334" i="2"/>
  <c r="T334" i="2"/>
  <c r="Q334" i="2"/>
  <c r="AH333" i="2"/>
  <c r="AD333" i="2"/>
  <c r="Y333" i="2"/>
  <c r="T333" i="2"/>
  <c r="Q333" i="2"/>
  <c r="AH332" i="2"/>
  <c r="AD332" i="2"/>
  <c r="Y332" i="2"/>
  <c r="T332" i="2"/>
  <c r="Q332" i="2"/>
  <c r="AH331" i="2"/>
  <c r="AD331" i="2"/>
  <c r="Y331" i="2"/>
  <c r="T331" i="2"/>
  <c r="Q331" i="2"/>
  <c r="AH330" i="2"/>
  <c r="AD330" i="2"/>
  <c r="Y330" i="2"/>
  <c r="T330" i="2"/>
  <c r="Q330" i="2"/>
  <c r="AH329" i="2"/>
  <c r="AD329" i="2"/>
  <c r="Y329" i="2"/>
  <c r="T329" i="2"/>
  <c r="Q329" i="2"/>
  <c r="AH328" i="2"/>
  <c r="AD328" i="2"/>
  <c r="Y328" i="2"/>
  <c r="T328" i="2"/>
  <c r="Q328" i="2"/>
  <c r="AH327" i="2"/>
  <c r="AD327" i="2"/>
  <c r="Y327" i="2"/>
  <c r="T327" i="2"/>
  <c r="Q327" i="2"/>
  <c r="AH326" i="2"/>
  <c r="AD326" i="2"/>
  <c r="Y326" i="2"/>
  <c r="T326" i="2"/>
  <c r="Q326" i="2"/>
  <c r="AH325" i="2"/>
  <c r="AD325" i="2"/>
  <c r="Y325" i="2"/>
  <c r="T325" i="2"/>
  <c r="Q325" i="2"/>
  <c r="AH324" i="2"/>
  <c r="AD324" i="2"/>
  <c r="Y324" i="2"/>
  <c r="T324" i="2"/>
  <c r="Q324" i="2"/>
  <c r="AH323" i="2"/>
  <c r="AD323" i="2"/>
  <c r="Y323" i="2"/>
  <c r="T323" i="2"/>
  <c r="Q323" i="2"/>
  <c r="AH322" i="2"/>
  <c r="AD322" i="2"/>
  <c r="Y322" i="2"/>
  <c r="T322" i="2"/>
  <c r="Q322" i="2"/>
  <c r="AH321" i="2"/>
  <c r="AD321" i="2"/>
  <c r="Y321" i="2"/>
  <c r="T321" i="2"/>
  <c r="Q321" i="2"/>
  <c r="AH320" i="2"/>
  <c r="AD320" i="2"/>
  <c r="Y320" i="2"/>
  <c r="T320" i="2"/>
  <c r="Q320" i="2"/>
  <c r="AH319" i="2"/>
  <c r="AD319" i="2"/>
  <c r="Y319" i="2"/>
  <c r="T319" i="2"/>
  <c r="Q319" i="2"/>
  <c r="AH318" i="2"/>
  <c r="AD318" i="2"/>
  <c r="Y318" i="2"/>
  <c r="T318" i="2"/>
  <c r="Q318" i="2"/>
  <c r="AH317" i="2"/>
  <c r="AD317" i="2"/>
  <c r="Y317" i="2"/>
  <c r="T317" i="2"/>
  <c r="Q317" i="2"/>
  <c r="AH316" i="2"/>
  <c r="AD316" i="2"/>
  <c r="Y316" i="2"/>
  <c r="T316" i="2"/>
  <c r="Q316" i="2"/>
  <c r="AH315" i="2"/>
  <c r="AD315" i="2"/>
  <c r="Y315" i="2"/>
  <c r="T315" i="2"/>
  <c r="Q315" i="2"/>
  <c r="AH314" i="2"/>
  <c r="AD314" i="2"/>
  <c r="Y314" i="2"/>
  <c r="T314" i="2"/>
  <c r="Q314" i="2"/>
  <c r="AH313" i="2"/>
  <c r="AD313" i="2"/>
  <c r="Y313" i="2"/>
  <c r="T313" i="2"/>
  <c r="Q313" i="2"/>
  <c r="AH312" i="2"/>
  <c r="AD312" i="2"/>
  <c r="Y312" i="2"/>
  <c r="T312" i="2"/>
  <c r="Q312" i="2"/>
  <c r="AH311" i="2"/>
  <c r="AD311" i="2"/>
  <c r="Y311" i="2"/>
  <c r="T311" i="2"/>
  <c r="Q311" i="2"/>
  <c r="AH310" i="2"/>
  <c r="AD310" i="2"/>
  <c r="Y310" i="2"/>
  <c r="T310" i="2"/>
  <c r="Q310" i="2"/>
  <c r="AH309" i="2"/>
  <c r="AD309" i="2"/>
  <c r="Y309" i="2"/>
  <c r="T309" i="2"/>
  <c r="Q309" i="2"/>
  <c r="AH308" i="2"/>
  <c r="AD308" i="2"/>
  <c r="Y308" i="2"/>
  <c r="T308" i="2"/>
  <c r="Q308" i="2"/>
  <c r="AH307" i="2"/>
  <c r="AD307" i="2"/>
  <c r="Y307" i="2"/>
  <c r="T307" i="2"/>
  <c r="Q307" i="2"/>
  <c r="AH306" i="2"/>
  <c r="AD306" i="2"/>
  <c r="Y306" i="2"/>
  <c r="T306" i="2"/>
  <c r="Q306" i="2"/>
  <c r="AH305" i="2"/>
  <c r="AD305" i="2"/>
  <c r="Y305" i="2"/>
  <c r="T305" i="2"/>
  <c r="Q305" i="2"/>
  <c r="AH304" i="2"/>
  <c r="AD304" i="2"/>
  <c r="Y304" i="2"/>
  <c r="T304" i="2"/>
  <c r="Q304" i="2"/>
  <c r="AH303" i="2"/>
  <c r="AD303" i="2"/>
  <c r="Y303" i="2"/>
  <c r="T303" i="2"/>
  <c r="Q303" i="2"/>
  <c r="AH302" i="2"/>
  <c r="AD302" i="2"/>
  <c r="Y302" i="2"/>
  <c r="T302" i="2"/>
  <c r="Q302" i="2"/>
  <c r="AH301" i="2"/>
  <c r="AD301" i="2"/>
  <c r="Y301" i="2"/>
  <c r="T301" i="2"/>
  <c r="Q301" i="2"/>
  <c r="AH300" i="2"/>
  <c r="AD300" i="2"/>
  <c r="Y300" i="2"/>
  <c r="T300" i="2"/>
  <c r="Q300" i="2"/>
  <c r="AH299" i="2"/>
  <c r="AD299" i="2"/>
  <c r="Y299" i="2"/>
  <c r="T299" i="2"/>
  <c r="Q299" i="2"/>
  <c r="AH298" i="2"/>
  <c r="AD298" i="2"/>
  <c r="Y298" i="2"/>
  <c r="T298" i="2"/>
  <c r="Q298" i="2"/>
  <c r="AH297" i="2"/>
  <c r="AD297" i="2"/>
  <c r="Y297" i="2"/>
  <c r="T297" i="2"/>
  <c r="Q297" i="2"/>
  <c r="AH296" i="2"/>
  <c r="AD296" i="2"/>
  <c r="Y296" i="2"/>
  <c r="T296" i="2"/>
  <c r="Q296" i="2"/>
  <c r="AH295" i="2"/>
  <c r="AD295" i="2"/>
  <c r="Y295" i="2"/>
  <c r="T295" i="2"/>
  <c r="Q295" i="2"/>
  <c r="AH294" i="2"/>
  <c r="AD294" i="2"/>
  <c r="Y294" i="2"/>
  <c r="T294" i="2"/>
  <c r="Q294" i="2"/>
  <c r="AH293" i="2"/>
  <c r="AD293" i="2"/>
  <c r="Y293" i="2"/>
  <c r="T293" i="2"/>
  <c r="Q293" i="2"/>
  <c r="AH292" i="2"/>
  <c r="AD292" i="2"/>
  <c r="Y292" i="2"/>
  <c r="T292" i="2"/>
  <c r="Q292" i="2"/>
  <c r="AH291" i="2"/>
  <c r="AD291" i="2"/>
  <c r="Y291" i="2"/>
  <c r="T291" i="2"/>
  <c r="Q291" i="2"/>
  <c r="AH290" i="2"/>
  <c r="AD290" i="2"/>
  <c r="Y290" i="2"/>
  <c r="T290" i="2"/>
  <c r="Q290" i="2"/>
  <c r="AH289" i="2"/>
  <c r="AD289" i="2"/>
  <c r="Y289" i="2"/>
  <c r="T289" i="2"/>
  <c r="Q289" i="2"/>
  <c r="AH288" i="2"/>
  <c r="AD288" i="2"/>
  <c r="Y288" i="2"/>
  <c r="T288" i="2"/>
  <c r="Q288" i="2"/>
  <c r="AH287" i="2"/>
  <c r="AD287" i="2"/>
  <c r="Y287" i="2"/>
  <c r="T287" i="2"/>
  <c r="Q287" i="2"/>
  <c r="AH286" i="2"/>
  <c r="AD286" i="2"/>
  <c r="Y286" i="2"/>
  <c r="T286" i="2"/>
  <c r="Q286" i="2"/>
  <c r="AH285" i="2"/>
  <c r="AD285" i="2"/>
  <c r="Y285" i="2"/>
  <c r="T285" i="2"/>
  <c r="Q285" i="2"/>
  <c r="AH284" i="2"/>
  <c r="AD284" i="2"/>
  <c r="Y284" i="2"/>
  <c r="T284" i="2"/>
  <c r="Q284" i="2"/>
  <c r="AH283" i="2"/>
  <c r="AD283" i="2"/>
  <c r="Y283" i="2"/>
  <c r="T283" i="2"/>
  <c r="Q283" i="2"/>
  <c r="AH282" i="2"/>
  <c r="AD282" i="2"/>
  <c r="Y282" i="2"/>
  <c r="T282" i="2"/>
  <c r="Q282" i="2"/>
  <c r="AH281" i="2"/>
  <c r="AD281" i="2"/>
  <c r="Y281" i="2"/>
  <c r="T281" i="2"/>
  <c r="Q281" i="2"/>
  <c r="AH280" i="2"/>
  <c r="AD280" i="2"/>
  <c r="Y280" i="2"/>
  <c r="T280" i="2"/>
  <c r="Q280" i="2"/>
  <c r="AH279" i="2"/>
  <c r="AD279" i="2"/>
  <c r="Y279" i="2"/>
  <c r="T279" i="2"/>
  <c r="Q279" i="2"/>
  <c r="AH278" i="2"/>
  <c r="AD278" i="2"/>
  <c r="Y278" i="2"/>
  <c r="T278" i="2"/>
  <c r="Q278" i="2"/>
  <c r="AH277" i="2"/>
  <c r="AD277" i="2"/>
  <c r="Y277" i="2"/>
  <c r="T277" i="2"/>
  <c r="Q277" i="2"/>
  <c r="AH276" i="2"/>
  <c r="AD276" i="2"/>
  <c r="Y276" i="2"/>
  <c r="T276" i="2"/>
  <c r="Q276" i="2"/>
  <c r="AH275" i="2"/>
  <c r="AD275" i="2"/>
  <c r="Y275" i="2"/>
  <c r="T275" i="2"/>
  <c r="Q275" i="2"/>
  <c r="AH274" i="2"/>
  <c r="AD274" i="2"/>
  <c r="Y274" i="2"/>
  <c r="T274" i="2"/>
  <c r="Q274" i="2"/>
  <c r="AH273" i="2"/>
  <c r="AD273" i="2"/>
  <c r="Y273" i="2"/>
  <c r="T273" i="2"/>
  <c r="Q273" i="2"/>
  <c r="AH272" i="2"/>
  <c r="AD272" i="2"/>
  <c r="Y272" i="2"/>
  <c r="T272" i="2"/>
  <c r="Q272" i="2"/>
  <c r="AH271" i="2"/>
  <c r="AD271" i="2"/>
  <c r="Y271" i="2"/>
  <c r="T271" i="2"/>
  <c r="Q271" i="2"/>
  <c r="AH270" i="2"/>
  <c r="AD270" i="2"/>
  <c r="Y270" i="2"/>
  <c r="T270" i="2"/>
  <c r="Q270" i="2"/>
  <c r="AH269" i="2"/>
  <c r="AD269" i="2"/>
  <c r="Y269" i="2"/>
  <c r="T269" i="2"/>
  <c r="Q269" i="2"/>
  <c r="AH268" i="2"/>
  <c r="AD268" i="2"/>
  <c r="Y268" i="2"/>
  <c r="T268" i="2"/>
  <c r="Q268" i="2"/>
  <c r="AH267" i="2"/>
  <c r="AD267" i="2"/>
  <c r="Y267" i="2"/>
  <c r="T267" i="2"/>
  <c r="Q267" i="2"/>
  <c r="AH266" i="2"/>
  <c r="AD266" i="2"/>
  <c r="Y266" i="2"/>
  <c r="T266" i="2"/>
  <c r="Q266" i="2"/>
  <c r="AH265" i="2"/>
  <c r="AD265" i="2"/>
  <c r="Y265" i="2"/>
  <c r="T265" i="2"/>
  <c r="Q265" i="2"/>
  <c r="AH264" i="2"/>
  <c r="AD264" i="2"/>
  <c r="Y264" i="2"/>
  <c r="T264" i="2"/>
  <c r="Q264" i="2"/>
  <c r="AH263" i="2"/>
  <c r="AD263" i="2"/>
  <c r="Y263" i="2"/>
  <c r="T263" i="2"/>
  <c r="Q263" i="2"/>
  <c r="AH262" i="2"/>
  <c r="AD262" i="2"/>
  <c r="Y262" i="2"/>
  <c r="T262" i="2"/>
  <c r="Q262" i="2"/>
  <c r="AH261" i="2"/>
  <c r="AD261" i="2"/>
  <c r="Y261" i="2"/>
  <c r="T261" i="2"/>
  <c r="Q261" i="2"/>
  <c r="AH260" i="2"/>
  <c r="AD260" i="2"/>
  <c r="Y260" i="2"/>
  <c r="T260" i="2"/>
  <c r="Q260" i="2"/>
  <c r="AH259" i="2"/>
  <c r="AD259" i="2"/>
  <c r="Y259" i="2"/>
  <c r="T259" i="2"/>
  <c r="Q259" i="2"/>
  <c r="AH258" i="2"/>
  <c r="AD258" i="2"/>
  <c r="Y258" i="2"/>
  <c r="T258" i="2"/>
  <c r="Q258" i="2"/>
  <c r="AH257" i="2"/>
  <c r="AD257" i="2"/>
  <c r="Y257" i="2"/>
  <c r="T257" i="2"/>
  <c r="Q257" i="2"/>
  <c r="AH256" i="2"/>
  <c r="AD256" i="2"/>
  <c r="Y256" i="2"/>
  <c r="T256" i="2"/>
  <c r="Q256" i="2"/>
  <c r="AH255" i="2"/>
  <c r="AD255" i="2"/>
  <c r="Y255" i="2"/>
  <c r="T255" i="2"/>
  <c r="Q255" i="2"/>
  <c r="AH254" i="2"/>
  <c r="AD254" i="2"/>
  <c r="Y254" i="2"/>
  <c r="T254" i="2"/>
  <c r="Q254" i="2"/>
  <c r="AH253" i="2"/>
  <c r="AD253" i="2"/>
  <c r="Y253" i="2"/>
  <c r="T253" i="2"/>
  <c r="Q253" i="2"/>
  <c r="AH252" i="2"/>
  <c r="AD252" i="2"/>
  <c r="Y252" i="2"/>
  <c r="T252" i="2"/>
  <c r="Q252" i="2"/>
  <c r="AH251" i="2"/>
  <c r="AD251" i="2"/>
  <c r="Y251" i="2"/>
  <c r="T251" i="2"/>
  <c r="Q251" i="2"/>
  <c r="AH250" i="2"/>
  <c r="AD250" i="2"/>
  <c r="Y250" i="2"/>
  <c r="T250" i="2"/>
  <c r="Q250" i="2"/>
  <c r="AH249" i="2"/>
  <c r="AD249" i="2"/>
  <c r="Y249" i="2"/>
  <c r="T249" i="2"/>
  <c r="Q249" i="2"/>
  <c r="AH248" i="2"/>
  <c r="AD248" i="2"/>
  <c r="Y248" i="2"/>
  <c r="T248" i="2"/>
  <c r="Q248" i="2"/>
  <c r="AH247" i="2"/>
  <c r="AD247" i="2"/>
  <c r="Y247" i="2"/>
  <c r="T247" i="2"/>
  <c r="Q247" i="2"/>
  <c r="AH246" i="2"/>
  <c r="AD246" i="2"/>
  <c r="Y246" i="2"/>
  <c r="T246" i="2"/>
  <c r="Q246" i="2"/>
  <c r="AH245" i="2"/>
  <c r="AD245" i="2"/>
  <c r="Y245" i="2"/>
  <c r="T245" i="2"/>
  <c r="Q245" i="2"/>
  <c r="AH244" i="2"/>
  <c r="AD244" i="2"/>
  <c r="Y244" i="2"/>
  <c r="T244" i="2"/>
  <c r="Q244" i="2"/>
  <c r="AH243" i="2"/>
  <c r="AD243" i="2"/>
  <c r="Y243" i="2"/>
  <c r="T243" i="2"/>
  <c r="Q243" i="2"/>
  <c r="AH242" i="2"/>
  <c r="AD242" i="2"/>
  <c r="Y242" i="2"/>
  <c r="T242" i="2"/>
  <c r="Q242" i="2"/>
  <c r="AH241" i="2"/>
  <c r="AD241" i="2"/>
  <c r="Y241" i="2"/>
  <c r="T241" i="2"/>
  <c r="Q241" i="2"/>
  <c r="AH240" i="2"/>
  <c r="AD240" i="2"/>
  <c r="Y240" i="2"/>
  <c r="T240" i="2"/>
  <c r="Q240" i="2"/>
  <c r="AH239" i="2"/>
  <c r="AD239" i="2"/>
  <c r="Y239" i="2"/>
  <c r="T239" i="2"/>
  <c r="Q239" i="2"/>
  <c r="AH238" i="2"/>
  <c r="AD238" i="2"/>
  <c r="Y238" i="2"/>
  <c r="T238" i="2"/>
  <c r="Q238" i="2"/>
  <c r="AH237" i="2"/>
  <c r="AD237" i="2"/>
  <c r="Y237" i="2"/>
  <c r="T237" i="2"/>
  <c r="Q237" i="2"/>
  <c r="AH236" i="2"/>
  <c r="AD236" i="2"/>
  <c r="Y236" i="2"/>
  <c r="T236" i="2"/>
  <c r="Q236" i="2"/>
  <c r="AH235" i="2"/>
  <c r="AD235" i="2"/>
  <c r="Y235" i="2"/>
  <c r="T235" i="2"/>
  <c r="Q235" i="2"/>
  <c r="AH234" i="2"/>
  <c r="AD234" i="2"/>
  <c r="Y234" i="2"/>
  <c r="T234" i="2"/>
  <c r="Q234" i="2"/>
  <c r="AH233" i="2"/>
  <c r="AD233" i="2"/>
  <c r="Y233" i="2"/>
  <c r="T233" i="2"/>
  <c r="Q233" i="2"/>
  <c r="AH232" i="2"/>
  <c r="AD232" i="2"/>
  <c r="Y232" i="2"/>
  <c r="T232" i="2"/>
  <c r="Q232" i="2"/>
  <c r="AH231" i="2"/>
  <c r="AD231" i="2"/>
  <c r="Y231" i="2"/>
  <c r="T231" i="2"/>
  <c r="Q231" i="2"/>
  <c r="AH230" i="2"/>
  <c r="AD230" i="2"/>
  <c r="Y230" i="2"/>
  <c r="T230" i="2"/>
  <c r="Q230" i="2"/>
  <c r="AH229" i="2"/>
  <c r="AD229" i="2"/>
  <c r="Y229" i="2"/>
  <c r="T229" i="2"/>
  <c r="Q229" i="2"/>
  <c r="AH228" i="2"/>
  <c r="AD228" i="2"/>
  <c r="Y228" i="2"/>
  <c r="T228" i="2"/>
  <c r="Q228" i="2"/>
  <c r="AH227" i="2"/>
  <c r="AD227" i="2"/>
  <c r="Y227" i="2"/>
  <c r="T227" i="2"/>
  <c r="Q227" i="2"/>
  <c r="AH226" i="2"/>
  <c r="AD226" i="2"/>
  <c r="Y226" i="2"/>
  <c r="T226" i="2"/>
  <c r="Q226" i="2"/>
  <c r="AH225" i="2"/>
  <c r="AD225" i="2"/>
  <c r="Y225" i="2"/>
  <c r="T225" i="2"/>
  <c r="Q225" i="2"/>
  <c r="AH224" i="2"/>
  <c r="AD224" i="2"/>
  <c r="Y224" i="2"/>
  <c r="T224" i="2"/>
  <c r="Q224" i="2"/>
  <c r="AH223" i="2"/>
  <c r="AD223" i="2"/>
  <c r="Y223" i="2"/>
  <c r="T223" i="2"/>
  <c r="Q223" i="2"/>
  <c r="AH222" i="2"/>
  <c r="AD222" i="2"/>
  <c r="Y222" i="2"/>
  <c r="T222" i="2"/>
  <c r="Q222" i="2"/>
  <c r="AH221" i="2"/>
  <c r="AD221" i="2"/>
  <c r="Y221" i="2"/>
  <c r="T221" i="2"/>
  <c r="Q221" i="2"/>
  <c r="AH220" i="2"/>
  <c r="AD220" i="2"/>
  <c r="Y220" i="2"/>
  <c r="T220" i="2"/>
  <c r="Q220" i="2"/>
  <c r="AH219" i="2"/>
  <c r="AD219" i="2"/>
  <c r="Y219" i="2"/>
  <c r="T219" i="2"/>
  <c r="Q219" i="2"/>
  <c r="AH218" i="2"/>
  <c r="AD218" i="2"/>
  <c r="Y218" i="2"/>
  <c r="T218" i="2"/>
  <c r="Q218" i="2"/>
  <c r="AH217" i="2"/>
  <c r="AD217" i="2"/>
  <c r="Y217" i="2"/>
  <c r="T217" i="2"/>
  <c r="Q217" i="2"/>
  <c r="AH216" i="2"/>
  <c r="AD216" i="2"/>
  <c r="Y216" i="2"/>
  <c r="T216" i="2"/>
  <c r="Q216" i="2"/>
  <c r="AH215" i="2"/>
  <c r="AD215" i="2"/>
  <c r="Y215" i="2"/>
  <c r="T215" i="2"/>
  <c r="Q215" i="2"/>
  <c r="AH214" i="2"/>
  <c r="AD214" i="2"/>
  <c r="Y214" i="2"/>
  <c r="T214" i="2"/>
  <c r="Q214" i="2"/>
  <c r="AH213" i="2"/>
  <c r="AD213" i="2"/>
  <c r="Y213" i="2"/>
  <c r="T213" i="2"/>
  <c r="Q213" i="2"/>
  <c r="AH212" i="2"/>
  <c r="AD212" i="2"/>
  <c r="Y212" i="2"/>
  <c r="T212" i="2"/>
  <c r="Q212" i="2"/>
  <c r="AH211" i="2"/>
  <c r="AD211" i="2"/>
  <c r="Y211" i="2"/>
  <c r="T211" i="2"/>
  <c r="Q211" i="2"/>
  <c r="AH210" i="2"/>
  <c r="AD210" i="2"/>
  <c r="Y210" i="2"/>
  <c r="T210" i="2"/>
  <c r="Q210" i="2"/>
  <c r="AH209" i="2"/>
  <c r="AD209" i="2"/>
  <c r="Y209" i="2"/>
  <c r="T209" i="2"/>
  <c r="Q209" i="2"/>
  <c r="AH208" i="2"/>
  <c r="AD208" i="2"/>
  <c r="Y208" i="2"/>
  <c r="T208" i="2"/>
  <c r="Q208" i="2"/>
  <c r="AH207" i="2"/>
  <c r="AD207" i="2"/>
  <c r="Y207" i="2"/>
  <c r="T207" i="2"/>
  <c r="Q207" i="2"/>
  <c r="AH206" i="2"/>
  <c r="AD206" i="2"/>
  <c r="Y206" i="2"/>
  <c r="T206" i="2"/>
  <c r="Q206" i="2"/>
  <c r="AH205" i="2"/>
  <c r="AD205" i="2"/>
  <c r="Y205" i="2"/>
  <c r="T205" i="2"/>
  <c r="Q205" i="2"/>
  <c r="AH204" i="2"/>
  <c r="AD204" i="2"/>
  <c r="Y204" i="2"/>
  <c r="T204" i="2"/>
  <c r="Q204" i="2"/>
  <c r="AH203" i="2"/>
  <c r="AD203" i="2"/>
  <c r="Y203" i="2"/>
  <c r="T203" i="2"/>
  <c r="Q203" i="2"/>
  <c r="AH202" i="2"/>
  <c r="AD202" i="2"/>
  <c r="Y202" i="2"/>
  <c r="T202" i="2"/>
  <c r="Q202" i="2"/>
  <c r="AH201" i="2"/>
  <c r="AD201" i="2"/>
  <c r="Y201" i="2"/>
  <c r="T201" i="2"/>
  <c r="Q201" i="2"/>
  <c r="AH200" i="2"/>
  <c r="AD200" i="2"/>
  <c r="Y200" i="2"/>
  <c r="T200" i="2"/>
  <c r="Q200" i="2"/>
  <c r="AH199" i="2"/>
  <c r="AD199" i="2"/>
  <c r="Y199" i="2"/>
  <c r="T199" i="2"/>
  <c r="Q199" i="2"/>
  <c r="AH198" i="2"/>
  <c r="AD198" i="2"/>
  <c r="Y198" i="2"/>
  <c r="T198" i="2"/>
  <c r="Q198" i="2"/>
  <c r="AH197" i="2"/>
  <c r="AD197" i="2"/>
  <c r="Y197" i="2"/>
  <c r="T197" i="2"/>
  <c r="Q197" i="2"/>
  <c r="AH196" i="2"/>
  <c r="AD196" i="2"/>
  <c r="Y196" i="2"/>
  <c r="T196" i="2"/>
  <c r="Q196" i="2"/>
  <c r="AH195" i="2"/>
  <c r="AD195" i="2"/>
  <c r="Y195" i="2"/>
  <c r="T195" i="2"/>
  <c r="Q195" i="2"/>
  <c r="AH194" i="2"/>
  <c r="AD194" i="2"/>
  <c r="Y194" i="2"/>
  <c r="T194" i="2"/>
  <c r="Q194" i="2"/>
  <c r="AH193" i="2"/>
  <c r="AD193" i="2"/>
  <c r="Y193" i="2"/>
  <c r="T193" i="2"/>
  <c r="Q193" i="2"/>
  <c r="AH192" i="2"/>
  <c r="AD192" i="2"/>
  <c r="Y192" i="2"/>
  <c r="T192" i="2"/>
  <c r="Q192" i="2"/>
  <c r="AH191" i="2"/>
  <c r="AD191" i="2"/>
  <c r="Y191" i="2"/>
  <c r="T191" i="2"/>
  <c r="Q191" i="2"/>
  <c r="AH190" i="2"/>
  <c r="AD190" i="2"/>
  <c r="Y190" i="2"/>
  <c r="T190" i="2"/>
  <c r="Q190" i="2"/>
  <c r="AH189" i="2"/>
  <c r="AD189" i="2"/>
  <c r="Y189" i="2"/>
  <c r="T189" i="2"/>
  <c r="Q189" i="2"/>
  <c r="AH188" i="2"/>
  <c r="AD188" i="2"/>
  <c r="Y188" i="2"/>
  <c r="T188" i="2"/>
  <c r="Q188" i="2"/>
  <c r="AH187" i="2"/>
  <c r="AD187" i="2"/>
  <c r="Y187" i="2"/>
  <c r="T187" i="2"/>
  <c r="Q187" i="2"/>
  <c r="AH186" i="2"/>
  <c r="AD186" i="2"/>
  <c r="Y186" i="2"/>
  <c r="T186" i="2"/>
  <c r="Q186" i="2"/>
  <c r="AH185" i="2"/>
  <c r="AD185" i="2"/>
  <c r="Y185" i="2"/>
  <c r="T185" i="2"/>
  <c r="Q185" i="2"/>
  <c r="AH184" i="2"/>
  <c r="AD184" i="2"/>
  <c r="Y184" i="2"/>
  <c r="T184" i="2"/>
  <c r="Q184" i="2"/>
  <c r="AH183" i="2"/>
  <c r="AD183" i="2"/>
  <c r="Y183" i="2"/>
  <c r="T183" i="2"/>
  <c r="Q183" i="2"/>
  <c r="AH182" i="2"/>
  <c r="AD182" i="2"/>
  <c r="Y182" i="2"/>
  <c r="T182" i="2"/>
  <c r="Q182" i="2"/>
  <c r="AH181" i="2"/>
  <c r="AD181" i="2"/>
  <c r="Y181" i="2"/>
  <c r="T181" i="2"/>
  <c r="Q181" i="2"/>
  <c r="AH180" i="2"/>
  <c r="AD180" i="2"/>
  <c r="Y180" i="2"/>
  <c r="T180" i="2"/>
  <c r="Q180" i="2"/>
  <c r="AH179" i="2"/>
  <c r="AD179" i="2"/>
  <c r="Y179" i="2"/>
  <c r="T179" i="2"/>
  <c r="Q179" i="2"/>
  <c r="AH178" i="2"/>
  <c r="AD178" i="2"/>
  <c r="Y178" i="2"/>
  <c r="T178" i="2"/>
  <c r="Q178" i="2"/>
  <c r="AH177" i="2"/>
  <c r="AD177" i="2"/>
  <c r="Y177" i="2"/>
  <c r="T177" i="2"/>
  <c r="Q177" i="2"/>
  <c r="AH176" i="2"/>
  <c r="AD176" i="2"/>
  <c r="Y176" i="2"/>
  <c r="T176" i="2"/>
  <c r="Q176" i="2"/>
  <c r="AH175" i="2"/>
  <c r="AD175" i="2"/>
  <c r="Y175" i="2"/>
  <c r="T175" i="2"/>
  <c r="Q175" i="2"/>
  <c r="AH174" i="2"/>
  <c r="AD174" i="2"/>
  <c r="Y174" i="2"/>
  <c r="T174" i="2"/>
  <c r="Q174" i="2"/>
  <c r="AH173" i="2"/>
  <c r="AD173" i="2"/>
  <c r="Y173" i="2"/>
  <c r="T173" i="2"/>
  <c r="Q173" i="2"/>
  <c r="AH172" i="2"/>
  <c r="AD172" i="2"/>
  <c r="Y172" i="2"/>
  <c r="T172" i="2"/>
  <c r="Q172" i="2"/>
  <c r="AH171" i="2"/>
  <c r="AD171" i="2"/>
  <c r="Y171" i="2"/>
  <c r="T171" i="2"/>
  <c r="Q171" i="2"/>
  <c r="AH170" i="2"/>
  <c r="AD170" i="2"/>
  <c r="Y170" i="2"/>
  <c r="T170" i="2"/>
  <c r="Q170" i="2"/>
  <c r="AH169" i="2"/>
  <c r="AD169" i="2"/>
  <c r="Y169" i="2"/>
  <c r="T169" i="2"/>
  <c r="Q169" i="2"/>
  <c r="AH168" i="2"/>
  <c r="AD168" i="2"/>
  <c r="Y168" i="2"/>
  <c r="T168" i="2"/>
  <c r="Q168" i="2"/>
  <c r="AH167" i="2"/>
  <c r="AD167" i="2"/>
  <c r="Y167" i="2"/>
  <c r="T167" i="2"/>
  <c r="Q167" i="2"/>
  <c r="AH166" i="2"/>
  <c r="AD166" i="2"/>
  <c r="Y166" i="2"/>
  <c r="T166" i="2"/>
  <c r="Q166" i="2"/>
  <c r="AH165" i="2"/>
  <c r="AD165" i="2"/>
  <c r="Y165" i="2"/>
  <c r="T165" i="2"/>
  <c r="Q165" i="2"/>
  <c r="AH164" i="2"/>
  <c r="AD164" i="2"/>
  <c r="Y164" i="2"/>
  <c r="T164" i="2"/>
  <c r="Q164" i="2"/>
  <c r="AH163" i="2"/>
  <c r="AD163" i="2"/>
  <c r="Y163" i="2"/>
  <c r="T163" i="2"/>
  <c r="Q163" i="2"/>
  <c r="AH162" i="2"/>
  <c r="AD162" i="2"/>
  <c r="Y162" i="2"/>
  <c r="T162" i="2"/>
  <c r="Q162" i="2"/>
  <c r="AH161" i="2"/>
  <c r="AD161" i="2"/>
  <c r="Y161" i="2"/>
  <c r="T161" i="2"/>
  <c r="Q161" i="2"/>
  <c r="AH160" i="2"/>
  <c r="AD160" i="2"/>
  <c r="Y160" i="2"/>
  <c r="T160" i="2"/>
  <c r="Q160" i="2"/>
  <c r="AH159" i="2"/>
  <c r="AD159" i="2"/>
  <c r="Y159" i="2"/>
  <c r="T159" i="2"/>
  <c r="Q159" i="2"/>
  <c r="AH158" i="2"/>
  <c r="AD158" i="2"/>
  <c r="Y158" i="2"/>
  <c r="T158" i="2"/>
  <c r="Q158" i="2"/>
  <c r="AH157" i="2"/>
  <c r="AD157" i="2"/>
  <c r="Y157" i="2"/>
  <c r="T157" i="2"/>
  <c r="Q157" i="2"/>
  <c r="AH156" i="2"/>
  <c r="AD156" i="2"/>
  <c r="Y156" i="2"/>
  <c r="T156" i="2"/>
  <c r="Q156" i="2"/>
  <c r="AH155" i="2"/>
  <c r="AD155" i="2"/>
  <c r="Y155" i="2"/>
  <c r="T155" i="2"/>
  <c r="Q155" i="2"/>
  <c r="AH154" i="2"/>
  <c r="AD154" i="2"/>
  <c r="Y154" i="2"/>
  <c r="T154" i="2"/>
  <c r="Q154" i="2"/>
  <c r="AH153" i="2"/>
  <c r="AD153" i="2"/>
  <c r="Y153" i="2"/>
  <c r="T153" i="2"/>
  <c r="Q153" i="2"/>
  <c r="AH152" i="2"/>
  <c r="AD152" i="2"/>
  <c r="Y152" i="2"/>
  <c r="T152" i="2"/>
  <c r="Q152" i="2"/>
  <c r="AH151" i="2"/>
  <c r="AD151" i="2"/>
  <c r="Y151" i="2"/>
  <c r="T151" i="2"/>
  <c r="Q151" i="2"/>
  <c r="AH150" i="2"/>
  <c r="AD150" i="2"/>
  <c r="Y150" i="2"/>
  <c r="T150" i="2"/>
  <c r="Q150" i="2"/>
  <c r="AH149" i="2"/>
  <c r="AD149" i="2"/>
  <c r="Y149" i="2"/>
  <c r="T149" i="2"/>
  <c r="Q149" i="2"/>
  <c r="AH148" i="2"/>
  <c r="AD148" i="2"/>
  <c r="Y148" i="2"/>
  <c r="T148" i="2"/>
  <c r="Q148" i="2"/>
  <c r="AH147" i="2"/>
  <c r="AD147" i="2"/>
  <c r="Y147" i="2"/>
  <c r="T147" i="2"/>
  <c r="Q147" i="2"/>
  <c r="AH146" i="2"/>
  <c r="AD146" i="2"/>
  <c r="Y146" i="2"/>
  <c r="T146" i="2"/>
  <c r="Q146" i="2"/>
  <c r="AH145" i="2"/>
  <c r="AD145" i="2"/>
  <c r="Y145" i="2"/>
  <c r="T145" i="2"/>
  <c r="Q145" i="2"/>
  <c r="AH144" i="2"/>
  <c r="AD144" i="2"/>
  <c r="Y144" i="2"/>
  <c r="T144" i="2"/>
  <c r="Q144" i="2"/>
  <c r="AH143" i="2"/>
  <c r="AD143" i="2"/>
  <c r="Y143" i="2"/>
  <c r="T143" i="2"/>
  <c r="Q143" i="2"/>
  <c r="AH142" i="2"/>
  <c r="AD142" i="2"/>
  <c r="Y142" i="2"/>
  <c r="T142" i="2"/>
  <c r="Q142" i="2"/>
  <c r="AH141" i="2"/>
  <c r="AD141" i="2"/>
  <c r="Y141" i="2"/>
  <c r="T141" i="2"/>
  <c r="Q141" i="2"/>
  <c r="AH140" i="2"/>
  <c r="AD140" i="2"/>
  <c r="Y140" i="2"/>
  <c r="T140" i="2"/>
  <c r="Q140" i="2"/>
  <c r="AH139" i="2"/>
  <c r="AD139" i="2"/>
  <c r="Y139" i="2"/>
  <c r="T139" i="2"/>
  <c r="Q139" i="2"/>
  <c r="AH138" i="2"/>
  <c r="AD138" i="2"/>
  <c r="Y138" i="2"/>
  <c r="T138" i="2"/>
  <c r="Q138" i="2"/>
  <c r="AH137" i="2"/>
  <c r="AD137" i="2"/>
  <c r="Y137" i="2"/>
  <c r="T137" i="2"/>
  <c r="Q137" i="2"/>
  <c r="AH136" i="2"/>
  <c r="AD136" i="2"/>
  <c r="Y136" i="2"/>
  <c r="T136" i="2"/>
  <c r="Q136" i="2"/>
  <c r="AH135" i="2"/>
  <c r="AD135" i="2"/>
  <c r="Y135" i="2"/>
  <c r="T135" i="2"/>
  <c r="Q135" i="2"/>
  <c r="AH134" i="2"/>
  <c r="AD134" i="2"/>
  <c r="Y134" i="2"/>
  <c r="T134" i="2"/>
  <c r="Q134" i="2"/>
  <c r="AH133" i="2"/>
  <c r="AD133" i="2"/>
  <c r="Y133" i="2"/>
  <c r="T133" i="2"/>
  <c r="Q133" i="2"/>
  <c r="AH132" i="2"/>
  <c r="AD132" i="2"/>
  <c r="Y132" i="2"/>
  <c r="T132" i="2"/>
  <c r="Q132" i="2"/>
  <c r="AH131" i="2"/>
  <c r="AD131" i="2"/>
  <c r="Y131" i="2"/>
  <c r="T131" i="2"/>
  <c r="Q131" i="2"/>
  <c r="AH130" i="2"/>
  <c r="AD130" i="2"/>
  <c r="Y130" i="2"/>
  <c r="T130" i="2"/>
  <c r="Q130" i="2"/>
  <c r="AH129" i="2"/>
  <c r="AD129" i="2"/>
  <c r="Y129" i="2"/>
  <c r="T129" i="2"/>
  <c r="Q129" i="2"/>
  <c r="AH128" i="2"/>
  <c r="AD128" i="2"/>
  <c r="Y128" i="2"/>
  <c r="T128" i="2"/>
  <c r="Q128" i="2"/>
  <c r="AH127" i="2"/>
  <c r="AD127" i="2"/>
  <c r="Y127" i="2"/>
  <c r="T127" i="2"/>
  <c r="Q127" i="2"/>
  <c r="AH126" i="2"/>
  <c r="AD126" i="2"/>
  <c r="Y126" i="2"/>
  <c r="T126" i="2"/>
  <c r="Q126" i="2"/>
  <c r="AH125" i="2"/>
  <c r="AD125" i="2"/>
  <c r="Y125" i="2"/>
  <c r="T125" i="2"/>
  <c r="Q125" i="2"/>
  <c r="AH124" i="2"/>
  <c r="AD124" i="2"/>
  <c r="Y124" i="2"/>
  <c r="T124" i="2"/>
  <c r="Q124" i="2"/>
  <c r="AH123" i="2"/>
  <c r="AD123" i="2"/>
  <c r="Y123" i="2"/>
  <c r="T123" i="2"/>
  <c r="Q123" i="2"/>
  <c r="AH122" i="2"/>
  <c r="AD122" i="2"/>
  <c r="Y122" i="2"/>
  <c r="T122" i="2"/>
  <c r="Q122" i="2"/>
  <c r="AH121" i="2"/>
  <c r="AD121" i="2"/>
  <c r="Y121" i="2"/>
  <c r="T121" i="2"/>
  <c r="Q121" i="2"/>
  <c r="AH120" i="2"/>
  <c r="AD120" i="2"/>
  <c r="Y120" i="2"/>
  <c r="T120" i="2"/>
  <c r="Q120" i="2"/>
  <c r="AH119" i="2"/>
  <c r="AD119" i="2"/>
  <c r="Y119" i="2"/>
  <c r="T119" i="2"/>
  <c r="Q119" i="2"/>
  <c r="AH118" i="2"/>
  <c r="AD118" i="2"/>
  <c r="Y118" i="2"/>
  <c r="T118" i="2"/>
  <c r="Q118" i="2"/>
  <c r="AH117" i="2"/>
  <c r="AD117" i="2"/>
  <c r="Y117" i="2"/>
  <c r="T117" i="2"/>
  <c r="Q117" i="2"/>
  <c r="AH116" i="2"/>
  <c r="AD116" i="2"/>
  <c r="Y116" i="2"/>
  <c r="T116" i="2"/>
  <c r="Q116" i="2"/>
  <c r="AH115" i="2"/>
  <c r="AD115" i="2"/>
  <c r="Y115" i="2"/>
  <c r="T115" i="2"/>
  <c r="Q115" i="2"/>
  <c r="AH114" i="2"/>
  <c r="AD114" i="2"/>
  <c r="Y114" i="2"/>
  <c r="T114" i="2"/>
  <c r="Q114" i="2"/>
  <c r="AH113" i="2"/>
  <c r="AD113" i="2"/>
  <c r="Y113" i="2"/>
  <c r="T113" i="2"/>
  <c r="Q113" i="2"/>
  <c r="AH112" i="2"/>
  <c r="AD112" i="2"/>
  <c r="Y112" i="2"/>
  <c r="T112" i="2"/>
  <c r="Q112" i="2"/>
  <c r="AH111" i="2"/>
  <c r="AD111" i="2"/>
  <c r="Y111" i="2"/>
  <c r="T111" i="2"/>
  <c r="Q111" i="2"/>
  <c r="AH110" i="2"/>
  <c r="AD110" i="2"/>
  <c r="Y110" i="2"/>
  <c r="T110" i="2"/>
  <c r="Q110" i="2"/>
  <c r="AH109" i="2"/>
  <c r="AD109" i="2"/>
  <c r="Y109" i="2"/>
  <c r="T109" i="2"/>
  <c r="Q109" i="2"/>
  <c r="AH108" i="2"/>
  <c r="AD108" i="2"/>
  <c r="Y108" i="2"/>
  <c r="T108" i="2"/>
  <c r="Q108" i="2"/>
  <c r="AH107" i="2"/>
  <c r="AD107" i="2"/>
  <c r="Y107" i="2"/>
  <c r="T107" i="2"/>
  <c r="Q107" i="2"/>
  <c r="AH106" i="2"/>
  <c r="AD106" i="2"/>
  <c r="Y106" i="2"/>
  <c r="T106" i="2"/>
  <c r="Q106" i="2"/>
  <c r="AH105" i="2"/>
  <c r="AD105" i="2"/>
  <c r="Y105" i="2"/>
  <c r="T105" i="2"/>
  <c r="Q105" i="2"/>
  <c r="AH104" i="2"/>
  <c r="AD104" i="2"/>
  <c r="Y104" i="2"/>
  <c r="T104" i="2"/>
  <c r="Q104" i="2"/>
  <c r="AH103" i="2"/>
  <c r="AD103" i="2"/>
  <c r="Y103" i="2"/>
  <c r="T103" i="2"/>
  <c r="Q103" i="2"/>
  <c r="AH102" i="2"/>
  <c r="AD102" i="2"/>
  <c r="Y102" i="2"/>
  <c r="T102" i="2"/>
  <c r="Q102" i="2"/>
  <c r="AH101" i="2"/>
  <c r="AD101" i="2"/>
  <c r="Y101" i="2"/>
  <c r="T101" i="2"/>
  <c r="Q101" i="2"/>
  <c r="AH100" i="2"/>
  <c r="AD100" i="2"/>
  <c r="Y100" i="2"/>
  <c r="T100" i="2"/>
  <c r="Q100" i="2"/>
  <c r="AH99" i="2"/>
  <c r="AD99" i="2"/>
  <c r="Y99" i="2"/>
  <c r="T99" i="2"/>
  <c r="Q99" i="2"/>
  <c r="AH98" i="2"/>
  <c r="AD98" i="2"/>
  <c r="Y98" i="2"/>
  <c r="T98" i="2"/>
  <c r="Q98" i="2"/>
  <c r="AH97" i="2"/>
  <c r="AD97" i="2"/>
  <c r="Y97" i="2"/>
  <c r="T97" i="2"/>
  <c r="Q97" i="2"/>
  <c r="AH96" i="2"/>
  <c r="AD96" i="2"/>
  <c r="Y96" i="2"/>
  <c r="T96" i="2"/>
  <c r="Q96" i="2"/>
  <c r="A96" i="2"/>
  <c r="AH95" i="2"/>
  <c r="AD95" i="2"/>
  <c r="Y95" i="2"/>
  <c r="T95" i="2"/>
  <c r="Q95" i="2"/>
  <c r="A95" i="2"/>
  <c r="AH94" i="2"/>
  <c r="AD94" i="2"/>
  <c r="Y94" i="2"/>
  <c r="T94" i="2"/>
  <c r="Q94" i="2"/>
  <c r="A94" i="2"/>
  <c r="AH93" i="2"/>
  <c r="AD93" i="2"/>
  <c r="Y93" i="2"/>
  <c r="T93" i="2"/>
  <c r="Q93" i="2"/>
  <c r="A93" i="2"/>
  <c r="AH92" i="2"/>
  <c r="AD92" i="2"/>
  <c r="Y92" i="2"/>
  <c r="T92" i="2"/>
  <c r="Q92" i="2"/>
  <c r="A92" i="2"/>
  <c r="AH91" i="2"/>
  <c r="AD91" i="2"/>
  <c r="Y91" i="2"/>
  <c r="T91" i="2"/>
  <c r="Q91" i="2"/>
  <c r="A91" i="2"/>
  <c r="AH90" i="2"/>
  <c r="AD90" i="2"/>
  <c r="Y90" i="2"/>
  <c r="T90" i="2"/>
  <c r="Q90" i="2"/>
  <c r="A90" i="2"/>
  <c r="AH89" i="2"/>
  <c r="AD89" i="2"/>
  <c r="Y89" i="2"/>
  <c r="T89" i="2"/>
  <c r="Q89" i="2"/>
  <c r="A89" i="2"/>
  <c r="AH88" i="2"/>
  <c r="AD88" i="2"/>
  <c r="Y88" i="2"/>
  <c r="T88" i="2"/>
  <c r="Q88" i="2"/>
  <c r="A88" i="2"/>
  <c r="AH87" i="2"/>
  <c r="AD87" i="2"/>
  <c r="Y87" i="2"/>
  <c r="T87" i="2"/>
  <c r="Q87" i="2"/>
  <c r="A87" i="2"/>
  <c r="AH86" i="2"/>
  <c r="AD86" i="2"/>
  <c r="Y86" i="2"/>
  <c r="T86" i="2"/>
  <c r="Q86" i="2"/>
  <c r="A86" i="2"/>
  <c r="AH85" i="2"/>
  <c r="AD85" i="2"/>
  <c r="Y85" i="2"/>
  <c r="T85" i="2"/>
  <c r="Q85" i="2"/>
  <c r="A85" i="2"/>
  <c r="AH84" i="2"/>
  <c r="AD84" i="2"/>
  <c r="Y84" i="2"/>
  <c r="T84" i="2"/>
  <c r="Q84" i="2"/>
  <c r="A84" i="2"/>
  <c r="AH83" i="2"/>
  <c r="AD83" i="2"/>
  <c r="Y83" i="2"/>
  <c r="T83" i="2"/>
  <c r="Q83" i="2"/>
  <c r="A83" i="2"/>
  <c r="AH82" i="2"/>
  <c r="AD82" i="2"/>
  <c r="Y82" i="2"/>
  <c r="T82" i="2"/>
  <c r="Q82" i="2"/>
  <c r="A82" i="2"/>
  <c r="AH81" i="2"/>
  <c r="AD81" i="2"/>
  <c r="Y81" i="2"/>
  <c r="T81" i="2"/>
  <c r="Q81" i="2"/>
  <c r="A81" i="2"/>
  <c r="AH80" i="2"/>
  <c r="AD80" i="2"/>
  <c r="Y80" i="2"/>
  <c r="T80" i="2"/>
  <c r="Q80" i="2"/>
  <c r="A80" i="2"/>
  <c r="AH79" i="2"/>
  <c r="AD79" i="2"/>
  <c r="Y79" i="2"/>
  <c r="T79" i="2"/>
  <c r="Q79" i="2"/>
  <c r="A79" i="2"/>
  <c r="AH78" i="2"/>
  <c r="AD78" i="2"/>
  <c r="Y78" i="2"/>
  <c r="T78" i="2"/>
  <c r="Q78" i="2"/>
  <c r="A78" i="2"/>
  <c r="AH77" i="2"/>
  <c r="AD77" i="2"/>
  <c r="Y77" i="2"/>
  <c r="T77" i="2"/>
  <c r="Q77" i="2"/>
  <c r="A77" i="2"/>
  <c r="AH76" i="2"/>
  <c r="AD76" i="2"/>
  <c r="Y76" i="2"/>
  <c r="T76" i="2"/>
  <c r="Q76" i="2"/>
  <c r="A76" i="2"/>
  <c r="AH75" i="2"/>
  <c r="AD75" i="2"/>
  <c r="Y75" i="2"/>
  <c r="T75" i="2"/>
  <c r="Q75" i="2"/>
  <c r="A75" i="2"/>
  <c r="AH74" i="2"/>
  <c r="AD74" i="2"/>
  <c r="Y74" i="2"/>
  <c r="T74" i="2"/>
  <c r="Q74" i="2"/>
  <c r="A74" i="2"/>
  <c r="AH73" i="2"/>
  <c r="AD73" i="2"/>
  <c r="Y73" i="2"/>
  <c r="T73" i="2"/>
  <c r="Q73" i="2"/>
  <c r="A73" i="2"/>
  <c r="AH72" i="2"/>
  <c r="AD72" i="2"/>
  <c r="Y72" i="2"/>
  <c r="T72" i="2"/>
  <c r="Q72" i="2"/>
  <c r="A72" i="2"/>
  <c r="AH71" i="2"/>
  <c r="AD71" i="2"/>
  <c r="Y71" i="2"/>
  <c r="T71" i="2"/>
  <c r="Q71" i="2"/>
  <c r="A71" i="2"/>
  <c r="AH70" i="2"/>
  <c r="AD70" i="2"/>
  <c r="Y70" i="2"/>
  <c r="T70" i="2"/>
  <c r="Q70" i="2"/>
  <c r="A70" i="2"/>
  <c r="AH69" i="2"/>
  <c r="AD69" i="2"/>
  <c r="Y69" i="2"/>
  <c r="T69" i="2"/>
  <c r="Q69" i="2"/>
  <c r="A69" i="2"/>
  <c r="AH68" i="2"/>
  <c r="AD68" i="2"/>
  <c r="Y68" i="2"/>
  <c r="T68" i="2"/>
  <c r="Q68" i="2"/>
  <c r="A68" i="2"/>
  <c r="AH67" i="2"/>
  <c r="AD67" i="2"/>
  <c r="Y67" i="2"/>
  <c r="T67" i="2"/>
  <c r="Q67" i="2"/>
  <c r="A67" i="2"/>
  <c r="AH66" i="2"/>
  <c r="AD66" i="2"/>
  <c r="Y66" i="2"/>
  <c r="T66" i="2"/>
  <c r="Q66" i="2"/>
  <c r="A66" i="2"/>
  <c r="AH65" i="2"/>
  <c r="AD65" i="2"/>
  <c r="Y65" i="2"/>
  <c r="T65" i="2"/>
  <c r="Q65" i="2"/>
  <c r="A65" i="2"/>
  <c r="AH64" i="2"/>
  <c r="AD64" i="2"/>
  <c r="Y64" i="2"/>
  <c r="T64" i="2"/>
  <c r="Q64" i="2"/>
  <c r="A64" i="2"/>
  <c r="AH63" i="2"/>
  <c r="AD63" i="2"/>
  <c r="Y63" i="2"/>
  <c r="T63" i="2"/>
  <c r="Q63" i="2"/>
  <c r="A63" i="2"/>
  <c r="AH62" i="2"/>
  <c r="AD62" i="2"/>
  <c r="Y62" i="2"/>
  <c r="T62" i="2"/>
  <c r="Q62" i="2"/>
  <c r="A62" i="2"/>
  <c r="AH61" i="2"/>
  <c r="AD61" i="2"/>
  <c r="Y61" i="2"/>
  <c r="T61" i="2"/>
  <c r="Q61" i="2"/>
  <c r="A61" i="2"/>
  <c r="AH60" i="2"/>
  <c r="AD60" i="2"/>
  <c r="Y60" i="2"/>
  <c r="T60" i="2"/>
  <c r="Q60" i="2"/>
  <c r="A60" i="2"/>
  <c r="AH59" i="2"/>
  <c r="AD59" i="2"/>
  <c r="Y59" i="2"/>
  <c r="T59" i="2"/>
  <c r="Q59" i="2"/>
  <c r="A59" i="2"/>
  <c r="AH58" i="2"/>
  <c r="AD58" i="2"/>
  <c r="Y58" i="2"/>
  <c r="T58" i="2"/>
  <c r="Q58" i="2"/>
  <c r="A58" i="2"/>
  <c r="AH57" i="2"/>
  <c r="AD57" i="2"/>
  <c r="Y57" i="2"/>
  <c r="T57" i="2"/>
  <c r="Q57" i="2"/>
  <c r="A57" i="2"/>
  <c r="AH56" i="2"/>
  <c r="AD56" i="2"/>
  <c r="Y56" i="2"/>
  <c r="T56" i="2"/>
  <c r="Q56" i="2"/>
  <c r="A56" i="2"/>
  <c r="AH55" i="2"/>
  <c r="AD55" i="2"/>
  <c r="Y55" i="2"/>
  <c r="T55" i="2"/>
  <c r="Q55" i="2"/>
  <c r="A55" i="2"/>
  <c r="AH54" i="2"/>
  <c r="AD54" i="2"/>
  <c r="Y54" i="2"/>
  <c r="T54" i="2"/>
  <c r="Q54" i="2"/>
  <c r="A54" i="2"/>
  <c r="AH53" i="2"/>
  <c r="AD53" i="2"/>
  <c r="Y53" i="2"/>
  <c r="T53" i="2"/>
  <c r="Q53" i="2"/>
  <c r="A53" i="2"/>
  <c r="AH52" i="2"/>
  <c r="AD52" i="2"/>
  <c r="Y52" i="2"/>
  <c r="T52" i="2"/>
  <c r="Q52" i="2"/>
  <c r="A52" i="2"/>
  <c r="AH51" i="2"/>
  <c r="AD51" i="2"/>
  <c r="Y51" i="2"/>
  <c r="T51" i="2"/>
  <c r="Q51" i="2"/>
  <c r="A51" i="2"/>
  <c r="AH50" i="2"/>
  <c r="AD50" i="2"/>
  <c r="Y50" i="2"/>
  <c r="T50" i="2"/>
  <c r="Q50" i="2"/>
  <c r="A50" i="2"/>
  <c r="AH49" i="2"/>
  <c r="AD49" i="2"/>
  <c r="Y49" i="2"/>
  <c r="T49" i="2"/>
  <c r="Q49" i="2"/>
  <c r="A49" i="2"/>
  <c r="AH48" i="2"/>
  <c r="AD48" i="2"/>
  <c r="Y48" i="2"/>
  <c r="T48" i="2"/>
  <c r="Q48" i="2"/>
  <c r="A48" i="2"/>
  <c r="AH47" i="2"/>
  <c r="AD47" i="2"/>
  <c r="Y47" i="2"/>
  <c r="T47" i="2"/>
  <c r="Q47" i="2"/>
  <c r="A47" i="2"/>
  <c r="AH46" i="2"/>
  <c r="AD46" i="2"/>
  <c r="Y46" i="2"/>
  <c r="T46" i="2"/>
  <c r="Q46" i="2"/>
  <c r="A46" i="2"/>
  <c r="AH45" i="2"/>
  <c r="AD45" i="2"/>
  <c r="Y45" i="2"/>
  <c r="T45" i="2"/>
  <c r="Q45" i="2"/>
  <c r="A45" i="2"/>
  <c r="AH44" i="2"/>
  <c r="AD44" i="2"/>
  <c r="Y44" i="2"/>
  <c r="T44" i="2"/>
  <c r="Q44" i="2"/>
  <c r="A44" i="2"/>
  <c r="AH43" i="2"/>
  <c r="AD43" i="2"/>
  <c r="Y43" i="2"/>
  <c r="T43" i="2"/>
  <c r="Q43" i="2"/>
  <c r="A43" i="2"/>
  <c r="AH42" i="2"/>
  <c r="AD42" i="2"/>
  <c r="Y42" i="2"/>
  <c r="T42" i="2"/>
  <c r="Q42" i="2"/>
  <c r="A42" i="2"/>
  <c r="AH41" i="2"/>
  <c r="AD41" i="2"/>
  <c r="Y41" i="2"/>
  <c r="T41" i="2"/>
  <c r="Q41" i="2"/>
  <c r="A41" i="2"/>
  <c r="AH40" i="2"/>
  <c r="AD40" i="2"/>
  <c r="Y40" i="2"/>
  <c r="T40" i="2"/>
  <c r="Q40" i="2"/>
  <c r="A40" i="2"/>
  <c r="AH39" i="2"/>
  <c r="AD39" i="2"/>
  <c r="Y39" i="2"/>
  <c r="T39" i="2"/>
  <c r="Q39" i="2"/>
  <c r="A39" i="2"/>
  <c r="AH38" i="2"/>
  <c r="AD38" i="2"/>
  <c r="Y38" i="2"/>
  <c r="T38" i="2"/>
  <c r="Q38" i="2"/>
  <c r="A38" i="2"/>
  <c r="AH37" i="2"/>
  <c r="AD37" i="2"/>
  <c r="Y37" i="2"/>
  <c r="T37" i="2"/>
  <c r="Q37" i="2"/>
  <c r="A37" i="2"/>
  <c r="AH36" i="2"/>
  <c r="AD36" i="2"/>
  <c r="Y36" i="2"/>
  <c r="T36" i="2"/>
  <c r="Q36" i="2"/>
  <c r="A36" i="2"/>
  <c r="AH35" i="2"/>
  <c r="AD35" i="2"/>
  <c r="Y35" i="2"/>
  <c r="T35" i="2"/>
  <c r="Q35" i="2"/>
  <c r="A35" i="2"/>
  <c r="AH34" i="2"/>
  <c r="AD34" i="2"/>
  <c r="Y34" i="2"/>
  <c r="T34" i="2"/>
  <c r="Q34" i="2"/>
  <c r="A34" i="2"/>
  <c r="AH33" i="2"/>
  <c r="AD33" i="2"/>
  <c r="Y33" i="2"/>
  <c r="T33" i="2"/>
  <c r="Q33" i="2"/>
  <c r="A33" i="2"/>
  <c r="AH32" i="2"/>
  <c r="AD32" i="2"/>
  <c r="Y32" i="2"/>
  <c r="T32" i="2"/>
  <c r="Q32" i="2"/>
  <c r="A32" i="2"/>
  <c r="AH31" i="2"/>
  <c r="AD31" i="2"/>
  <c r="Y31" i="2"/>
  <c r="T31" i="2"/>
  <c r="Q31" i="2"/>
  <c r="A31" i="2"/>
  <c r="AH30" i="2"/>
  <c r="AD30" i="2"/>
  <c r="Y30" i="2"/>
  <c r="T30" i="2"/>
  <c r="Q30" i="2"/>
  <c r="A30" i="2"/>
  <c r="AH29" i="2"/>
  <c r="AD29" i="2"/>
  <c r="Y29" i="2"/>
  <c r="T29" i="2"/>
  <c r="Q29" i="2"/>
  <c r="A29" i="2"/>
  <c r="AH28" i="2"/>
  <c r="AD28" i="2"/>
  <c r="Y28" i="2"/>
  <c r="T28" i="2"/>
  <c r="Q28" i="2"/>
  <c r="A28" i="2"/>
  <c r="AH27" i="2"/>
  <c r="AD27" i="2"/>
  <c r="Y27" i="2"/>
  <c r="T27" i="2"/>
  <c r="Q27" i="2"/>
  <c r="A27" i="2"/>
  <c r="AH26" i="2"/>
  <c r="AD26" i="2"/>
  <c r="Y26" i="2"/>
  <c r="T26" i="2"/>
  <c r="Q26" i="2"/>
  <c r="A26" i="2"/>
  <c r="AH25" i="2"/>
  <c r="AD25" i="2"/>
  <c r="Y25" i="2"/>
  <c r="T25" i="2"/>
  <c r="Q25" i="2"/>
  <c r="A25" i="2"/>
  <c r="AH24" i="2"/>
  <c r="AD24" i="2"/>
  <c r="Y24" i="2"/>
  <c r="T24" i="2"/>
  <c r="Q24" i="2"/>
  <c r="A24" i="2"/>
  <c r="AH23" i="2"/>
  <c r="AD23" i="2"/>
  <c r="Y23" i="2"/>
  <c r="T23" i="2"/>
  <c r="Q23" i="2"/>
  <c r="A23" i="2"/>
  <c r="AH22" i="2"/>
  <c r="AD22" i="2"/>
  <c r="Y22" i="2"/>
  <c r="T22" i="2"/>
  <c r="Q22" i="2"/>
  <c r="A22" i="2"/>
  <c r="AH21" i="2"/>
  <c r="AD21" i="2"/>
  <c r="Y21" i="2"/>
  <c r="T21" i="2"/>
  <c r="Q21" i="2"/>
  <c r="A21" i="2"/>
  <c r="AH20" i="2"/>
  <c r="AD20" i="2"/>
  <c r="Y20" i="2"/>
  <c r="T20" i="2"/>
  <c r="Q20" i="2"/>
  <c r="A20" i="2"/>
  <c r="AH19" i="2"/>
  <c r="AD19" i="2"/>
  <c r="Y19" i="2"/>
  <c r="T19" i="2"/>
  <c r="Q19" i="2"/>
  <c r="A19" i="2"/>
  <c r="AH18" i="2"/>
  <c r="AD18" i="2"/>
  <c r="Y18" i="2"/>
  <c r="T18" i="2"/>
  <c r="Q18" i="2"/>
  <c r="A18" i="2"/>
  <c r="AH17" i="2"/>
  <c r="AD17" i="2"/>
  <c r="Y17" i="2"/>
  <c r="T17" i="2"/>
  <c r="Q17" i="2"/>
  <c r="A17" i="2"/>
  <c r="AH16" i="2"/>
  <c r="AD16" i="2"/>
  <c r="Y16" i="2"/>
  <c r="T16" i="2"/>
  <c r="Q16" i="2"/>
  <c r="A16" i="2"/>
  <c r="AH15" i="2"/>
  <c r="AD15" i="2"/>
  <c r="Y15" i="2"/>
  <c r="T15" i="2"/>
  <c r="Q15" i="2"/>
  <c r="A15" i="2"/>
  <c r="AH14" i="2"/>
  <c r="AD14" i="2"/>
  <c r="Y14" i="2"/>
  <c r="T14" i="2"/>
  <c r="Q14" i="2"/>
  <c r="A14" i="2"/>
  <c r="AH13" i="2"/>
  <c r="AD13" i="2"/>
  <c r="Y13" i="2"/>
  <c r="T13" i="2"/>
  <c r="Q13" i="2"/>
  <c r="A13" i="2"/>
  <c r="AH12" i="2"/>
  <c r="AD12" i="2"/>
  <c r="Y12" i="2"/>
  <c r="T12" i="2"/>
  <c r="Q12" i="2"/>
  <c r="A12" i="2"/>
  <c r="AH11" i="2"/>
  <c r="AD11" i="2"/>
  <c r="Y11" i="2"/>
  <c r="T11" i="2"/>
  <c r="Q11" i="2"/>
  <c r="A11" i="2"/>
  <c r="AH10" i="2"/>
  <c r="AD10" i="2"/>
  <c r="Y10" i="2"/>
  <c r="T10" i="2"/>
  <c r="Q10" i="2"/>
  <c r="A10" i="2"/>
  <c r="AH9" i="2"/>
  <c r="AD9" i="2"/>
  <c r="Y9" i="2"/>
  <c r="T9" i="2"/>
  <c r="Q9" i="2"/>
  <c r="A9" i="2"/>
  <c r="AH8" i="2"/>
  <c r="AD8" i="2"/>
  <c r="Y8" i="2"/>
  <c r="T8" i="2"/>
  <c r="Q8" i="2"/>
  <c r="A8" i="2"/>
  <c r="AH7" i="2"/>
  <c r="AD7" i="2"/>
  <c r="Y7" i="2"/>
  <c r="T7" i="2"/>
  <c r="Q7" i="2"/>
  <c r="A7" i="2"/>
  <c r="AH6" i="2"/>
  <c r="AD6" i="2"/>
  <c r="Y6" i="2"/>
  <c r="T6" i="2"/>
  <c r="Q6" i="2"/>
  <c r="A6" i="2"/>
  <c r="AH5" i="2"/>
  <c r="AD5" i="2"/>
  <c r="Y5" i="2"/>
  <c r="T5" i="2"/>
  <c r="Q5" i="2"/>
  <c r="A5" i="2"/>
  <c r="AH4" i="2"/>
  <c r="AD4" i="2"/>
  <c r="Y4" i="2"/>
  <c r="T4" i="2"/>
  <c r="Q4" i="2"/>
  <c r="A4" i="2"/>
  <c r="AH3" i="2"/>
  <c r="AD3" i="2"/>
  <c r="Y3" i="2"/>
  <c r="T3" i="2"/>
  <c r="Q3" i="2"/>
  <c r="A3" i="2"/>
  <c r="AH2" i="2"/>
  <c r="AD2" i="2"/>
  <c r="Y2" i="2"/>
  <c r="T2" i="2"/>
  <c r="Q2" i="2"/>
  <c r="A2" i="2"/>
  <c r="A324" i="15"/>
  <c r="A323" i="15"/>
  <c r="A322" i="15"/>
  <c r="A321" i="15"/>
  <c r="A320" i="15"/>
  <c r="A319" i="15"/>
  <c r="A318" i="15"/>
  <c r="A317" i="15"/>
  <c r="A316" i="15"/>
  <c r="A315" i="15"/>
  <c r="A314" i="15"/>
  <c r="A313" i="15"/>
  <c r="A312" i="15"/>
  <c r="A311" i="15"/>
  <c r="A310" i="15"/>
  <c r="A309" i="15"/>
  <c r="A308" i="15"/>
  <c r="A307" i="15"/>
  <c r="A306" i="15"/>
  <c r="A305" i="15"/>
  <c r="A304" i="15"/>
  <c r="A303" i="15"/>
  <c r="A302" i="15"/>
  <c r="A301" i="15"/>
  <c r="A300" i="15"/>
  <c r="A299" i="15"/>
  <c r="A298" i="15"/>
  <c r="A297" i="15"/>
  <c r="A296" i="15"/>
  <c r="A295" i="15"/>
  <c r="A294" i="15"/>
  <c r="A293" i="15"/>
  <c r="A292" i="15"/>
  <c r="A291" i="15"/>
  <c r="A290" i="15"/>
  <c r="A289" i="15"/>
  <c r="A288" i="15"/>
  <c r="A287" i="15"/>
  <c r="A286" i="15"/>
  <c r="A285" i="15"/>
  <c r="A284" i="15"/>
  <c r="A283" i="15"/>
  <c r="A282" i="15"/>
  <c r="A281" i="15"/>
  <c r="A280" i="15"/>
  <c r="A279" i="15"/>
  <c r="A278" i="15"/>
  <c r="A277" i="15"/>
  <c r="A276" i="15"/>
  <c r="A275" i="15"/>
  <c r="A274" i="15"/>
  <c r="A273" i="15"/>
  <c r="A272" i="15"/>
  <c r="A271" i="15"/>
  <c r="A270" i="15"/>
  <c r="A269" i="15"/>
  <c r="A268" i="15"/>
  <c r="A267" i="15"/>
  <c r="A266" i="15"/>
  <c r="A265" i="15"/>
  <c r="A264" i="15"/>
  <c r="A263" i="15"/>
  <c r="A262" i="15"/>
  <c r="A261" i="15"/>
  <c r="A260" i="15"/>
  <c r="A259" i="15"/>
  <c r="A258" i="15"/>
  <c r="A257" i="15"/>
  <c r="A256" i="15"/>
  <c r="A255" i="15"/>
  <c r="A254" i="15"/>
  <c r="A253" i="15"/>
  <c r="A252" i="15"/>
  <c r="A251" i="15"/>
  <c r="A250" i="15"/>
  <c r="A249" i="15"/>
  <c r="A248" i="15"/>
  <c r="A247" i="15"/>
  <c r="A246" i="15"/>
  <c r="A245" i="15"/>
  <c r="A244" i="15"/>
  <c r="A243" i="15"/>
  <c r="A242" i="15"/>
  <c r="A241" i="15"/>
  <c r="A240" i="15"/>
  <c r="A239" i="15"/>
  <c r="A238" i="15"/>
  <c r="A237" i="15"/>
  <c r="A236" i="15"/>
  <c r="A235" i="15"/>
  <c r="A234" i="15"/>
  <c r="A233" i="15"/>
  <c r="A232" i="15"/>
  <c r="A231" i="15"/>
  <c r="A230" i="15"/>
  <c r="A229" i="15"/>
  <c r="A228" i="15"/>
  <c r="A227" i="15"/>
  <c r="A226" i="15"/>
  <c r="A225" i="15"/>
  <c r="A224" i="15"/>
  <c r="A223" i="15"/>
  <c r="A222" i="15"/>
  <c r="A221" i="15"/>
  <c r="A220" i="15"/>
  <c r="A219" i="15"/>
  <c r="A218" i="15"/>
  <c r="A217" i="15"/>
  <c r="A216" i="15"/>
  <c r="A215" i="15"/>
  <c r="A214" i="15"/>
  <c r="A213" i="15"/>
  <c r="A212" i="15"/>
  <c r="A211" i="15"/>
  <c r="A210" i="15"/>
  <c r="A209" i="15"/>
  <c r="A208" i="15"/>
  <c r="A207" i="15"/>
  <c r="A206" i="15"/>
  <c r="A205" i="15"/>
  <c r="A204" i="15"/>
  <c r="A203" i="15"/>
  <c r="A202" i="15"/>
  <c r="A201" i="15"/>
  <c r="A200" i="15"/>
  <c r="A199" i="15"/>
  <c r="A198" i="15"/>
  <c r="A197" i="15"/>
  <c r="A196" i="15"/>
  <c r="A195" i="15"/>
  <c r="A194" i="15"/>
  <c r="A193" i="15"/>
  <c r="A192" i="15"/>
  <c r="A191" i="15"/>
  <c r="A190" i="15"/>
  <c r="A189" i="15"/>
  <c r="A188" i="15"/>
  <c r="A187" i="15"/>
  <c r="A186" i="15"/>
  <c r="A185" i="15"/>
  <c r="A184" i="15"/>
  <c r="A183" i="15"/>
  <c r="A182" i="15"/>
  <c r="A181" i="15"/>
  <c r="A180" i="15"/>
  <c r="A179" i="15"/>
  <c r="A178" i="15"/>
  <c r="A177" i="15"/>
  <c r="A176" i="15"/>
  <c r="A175" i="15"/>
  <c r="A174" i="15"/>
  <c r="A173" i="15"/>
  <c r="A172" i="15"/>
  <c r="A171" i="15"/>
  <c r="A170" i="15"/>
  <c r="A169" i="15"/>
  <c r="A168" i="15"/>
  <c r="A167" i="15"/>
  <c r="A166" i="15"/>
  <c r="A165" i="15"/>
  <c r="A164" i="15"/>
  <c r="A163" i="15"/>
  <c r="A162" i="15"/>
  <c r="A161" i="15"/>
  <c r="A160" i="15"/>
  <c r="A159" i="15"/>
  <c r="A158" i="15"/>
  <c r="A157" i="15"/>
  <c r="A156" i="15"/>
  <c r="A155" i="15"/>
  <c r="A154" i="15"/>
  <c r="A153" i="15"/>
  <c r="A152" i="15"/>
  <c r="A151" i="15"/>
  <c r="A150" i="15"/>
  <c r="A149" i="15"/>
  <c r="A148" i="15"/>
  <c r="A147" i="15"/>
  <c r="A146" i="15"/>
  <c r="A145" i="15"/>
  <c r="A144" i="15"/>
  <c r="A143" i="15"/>
  <c r="A142" i="15"/>
  <c r="A141" i="15"/>
  <c r="A140" i="15"/>
  <c r="A139" i="15"/>
  <c r="A138" i="15"/>
  <c r="A137" i="15"/>
  <c r="A136" i="15"/>
  <c r="A135" i="15"/>
  <c r="A134" i="15"/>
  <c r="A133" i="15"/>
  <c r="A132" i="15"/>
  <c r="A131" i="15"/>
  <c r="A130" i="15"/>
  <c r="A129" i="15"/>
  <c r="A128" i="15"/>
  <c r="A127" i="15"/>
  <c r="A126" i="15"/>
  <c r="A125" i="15"/>
  <c r="A124" i="15"/>
  <c r="A123" i="15"/>
  <c r="A122" i="15"/>
  <c r="A121" i="15"/>
  <c r="A120" i="15"/>
  <c r="A119" i="15"/>
  <c r="A118" i="15"/>
  <c r="A117" i="15"/>
  <c r="A116" i="15"/>
  <c r="A115" i="15"/>
  <c r="A114" i="15"/>
  <c r="A113" i="15"/>
  <c r="A112" i="15"/>
  <c r="A111" i="15"/>
  <c r="A110" i="15"/>
  <c r="A109" i="15"/>
  <c r="A108" i="15"/>
  <c r="A107" i="15"/>
  <c r="A106" i="15"/>
  <c r="A105" i="15"/>
  <c r="A104" i="15"/>
  <c r="A103" i="15"/>
  <c r="A102" i="15"/>
  <c r="A101" i="15"/>
  <c r="A100" i="15"/>
  <c r="A99" i="15"/>
  <c r="A98" i="15"/>
  <c r="A97" i="15"/>
  <c r="A96" i="15"/>
  <c r="A95" i="15"/>
  <c r="A94" i="15"/>
  <c r="A93" i="15"/>
  <c r="A92" i="15"/>
  <c r="A91" i="15"/>
  <c r="A90" i="15"/>
  <c r="A89" i="15"/>
  <c r="A88" i="15"/>
  <c r="A87" i="15"/>
  <c r="A86" i="15"/>
  <c r="A85" i="15"/>
  <c r="A84" i="15"/>
  <c r="A83" i="15"/>
  <c r="A82" i="15"/>
  <c r="A81" i="15"/>
  <c r="A80" i="15"/>
  <c r="A79" i="15"/>
  <c r="A78" i="15"/>
  <c r="A77" i="15"/>
  <c r="A76" i="15"/>
  <c r="A75" i="15"/>
  <c r="A74" i="15"/>
  <c r="A73" i="15"/>
  <c r="A72" i="15"/>
  <c r="A71" i="15"/>
  <c r="A70" i="15"/>
  <c r="A69" i="15"/>
  <c r="A68" i="15"/>
  <c r="A67" i="15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4" i="15"/>
  <c r="A3" i="15"/>
  <c r="A2" i="15"/>
  <c r="C25" i="12" l="1"/>
  <c r="C18" i="12" l="1"/>
  <c r="H21" i="12"/>
  <c r="H20" i="12"/>
  <c r="C31" i="12"/>
  <c r="E20" i="12"/>
  <c r="H18" i="12"/>
  <c r="H25" i="12"/>
  <c r="C19" i="12"/>
  <c r="H7" i="12"/>
  <c r="H12" i="12"/>
  <c r="C20" i="12"/>
  <c r="E35" i="12"/>
  <c r="C35" i="12"/>
  <c r="I39" i="12" s="1"/>
  <c r="C7" i="12"/>
  <c r="J25" i="12"/>
  <c r="C46" i="12"/>
  <c r="C8" i="12"/>
  <c r="H19" i="12"/>
  <c r="C21" i="12"/>
  <c r="C26" i="12"/>
  <c r="E27" i="12" s="1"/>
  <c r="C27" i="12" l="1"/>
</calcChain>
</file>

<file path=xl/sharedStrings.xml><?xml version="1.0" encoding="utf-8"?>
<sst xmlns="http://schemas.openxmlformats.org/spreadsheetml/2006/main" count="905" uniqueCount="382">
  <si>
    <t>Statut</t>
  </si>
  <si>
    <t>Commercial</t>
  </si>
  <si>
    <t>Contact</t>
  </si>
  <si>
    <t>Adresse 1</t>
  </si>
  <si>
    <t>Adresse 2</t>
  </si>
  <si>
    <t>CP</t>
  </si>
  <si>
    <t>Téléphone</t>
  </si>
  <si>
    <t>Pays</t>
  </si>
  <si>
    <t>E-mail</t>
  </si>
  <si>
    <t>Sport</t>
  </si>
  <si>
    <t>Période</t>
  </si>
  <si>
    <t>Coach</t>
  </si>
  <si>
    <t>Athlètes</t>
  </si>
  <si>
    <t>Budget</t>
  </si>
  <si>
    <t>Destination confirmée</t>
  </si>
  <si>
    <t>Destination sélectionnée</t>
  </si>
  <si>
    <t>Solde</t>
  </si>
  <si>
    <t>Contrat signé</t>
  </si>
  <si>
    <t>û</t>
  </si>
  <si>
    <t>Club</t>
  </si>
  <si>
    <t>N° dossier</t>
  </si>
  <si>
    <t>Destination</t>
  </si>
  <si>
    <t>Offre de Bienvenue</t>
  </si>
  <si>
    <t>Offre de Fidélité</t>
  </si>
  <si>
    <t>N° facture finale</t>
  </si>
  <si>
    <t>Date d'envoie</t>
  </si>
  <si>
    <t>Ville</t>
  </si>
  <si>
    <t>Type de séjour</t>
  </si>
  <si>
    <t>Homme(s)</t>
  </si>
  <si>
    <t>Femme(s)</t>
  </si>
  <si>
    <t>Garçon(s)</t>
  </si>
  <si>
    <t>Fille(s)</t>
  </si>
  <si>
    <t>Age</t>
  </si>
  <si>
    <t>Catégorie</t>
  </si>
  <si>
    <t>Autres besoins</t>
  </si>
  <si>
    <t>FINALISATION DU STAGE</t>
  </si>
  <si>
    <t>Montant</t>
  </si>
  <si>
    <t>Date</t>
  </si>
  <si>
    <t xml:space="preserve">Paiement client </t>
  </si>
  <si>
    <t>Suivi du stage</t>
  </si>
  <si>
    <t>Réservation</t>
  </si>
  <si>
    <t>Acompte 1</t>
  </si>
  <si>
    <t>Acompte 2</t>
  </si>
  <si>
    <t>Aérien/Train</t>
  </si>
  <si>
    <t>Transfert</t>
  </si>
  <si>
    <t>Hébergement</t>
  </si>
  <si>
    <t>DEMANDE ANNULEE</t>
  </si>
  <si>
    <t>Raison(s)</t>
  </si>
  <si>
    <t>Date de confirmation</t>
  </si>
  <si>
    <t>Acompte 3</t>
  </si>
  <si>
    <t>Facture Finale</t>
  </si>
  <si>
    <t>Récap presta</t>
  </si>
  <si>
    <t>Location véhicule</t>
  </si>
  <si>
    <t>50m couvert</t>
  </si>
  <si>
    <t>50m découvert</t>
  </si>
  <si>
    <t>25m couvert</t>
  </si>
  <si>
    <t>25m découvert</t>
  </si>
  <si>
    <t>Plongeon</t>
  </si>
  <si>
    <t>33m couvert</t>
  </si>
  <si>
    <t>33m découvert</t>
  </si>
  <si>
    <t>Piste</t>
  </si>
  <si>
    <t>Haies</t>
  </si>
  <si>
    <t>Discipline</t>
  </si>
  <si>
    <t>Aires de sauts</t>
  </si>
  <si>
    <t>Aires de lancers</t>
  </si>
  <si>
    <t>Tatami</t>
  </si>
  <si>
    <t>Avion</t>
  </si>
  <si>
    <t>Train</t>
  </si>
  <si>
    <t>Bus</t>
  </si>
  <si>
    <t>Sans transport</t>
  </si>
  <si>
    <t>Transport</t>
  </si>
  <si>
    <t>Installation</t>
  </si>
  <si>
    <t>Hébergement(s) 
recherché(s)</t>
  </si>
  <si>
    <t>Durée de séance</t>
  </si>
  <si>
    <t>Trop payé 
stage précédent</t>
  </si>
  <si>
    <t>Propositions 
envoyées</t>
  </si>
  <si>
    <t>CDV</t>
  </si>
  <si>
    <t>Ebillet</t>
  </si>
  <si>
    <t>STAGE</t>
  </si>
  <si>
    <t>Nb jour</t>
  </si>
  <si>
    <t>Nb nuitée</t>
  </si>
  <si>
    <t>COMMERCIAL</t>
  </si>
  <si>
    <t>CHARGE DE PROJET</t>
  </si>
  <si>
    <t>Agrément 
DDCSPP</t>
  </si>
  <si>
    <t>Nb chambre 
single</t>
  </si>
  <si>
    <t>Salle musculation</t>
  </si>
  <si>
    <t>Nb de séance/jour</t>
  </si>
  <si>
    <t>Destination(s) 
souhaitée(s)</t>
  </si>
  <si>
    <t>Réservation 
Paiement prestataires</t>
  </si>
  <si>
    <t>Anne CAÇADOR</t>
  </si>
  <si>
    <t>Astrid POYET</t>
  </si>
  <si>
    <t>Installation(s) 
souhaitée(s)</t>
  </si>
  <si>
    <t>Zone</t>
  </si>
  <si>
    <t>Date_Retour</t>
  </si>
  <si>
    <t>Date_Départ</t>
  </si>
  <si>
    <t>Date_Demande</t>
  </si>
  <si>
    <t>Vélodrome</t>
  </si>
  <si>
    <t>Commentaire(s)</t>
  </si>
  <si>
    <t>o</t>
  </si>
  <si>
    <t>Insta sportive</t>
  </si>
  <si>
    <t>Listing défintif</t>
  </si>
  <si>
    <t>Listing provisoire</t>
  </si>
  <si>
    <t>Emission billet</t>
  </si>
  <si>
    <t>Email billetterie</t>
  </si>
  <si>
    <t xml:space="preserve">Email info client </t>
  </si>
  <si>
    <t>Email info prestataire</t>
  </si>
  <si>
    <t>Date confirmé</t>
  </si>
  <si>
    <t>00/01/1900</t>
  </si>
  <si>
    <t>N°</t>
  </si>
  <si>
    <t>Nb devis</t>
  </si>
  <si>
    <t>Mois</t>
  </si>
  <si>
    <t>CDP</t>
  </si>
  <si>
    <t>!</t>
  </si>
  <si>
    <t>Fonction</t>
  </si>
  <si>
    <t>AAE Peronne Natation</t>
  </si>
  <si>
    <t>Nicolas Lopez-y-oso</t>
  </si>
  <si>
    <r>
      <t xml:space="preserve">Signataire du contrat 
</t>
    </r>
    <r>
      <rPr>
        <sz val="8"/>
        <color theme="1"/>
        <rFont val="Arial"/>
        <family val="2"/>
      </rPr>
      <t xml:space="preserve">(Nom, prénom + téléphone + e-mail) </t>
    </r>
  </si>
  <si>
    <t>CA</t>
  </si>
  <si>
    <t>Marge</t>
  </si>
  <si>
    <t>Natation</t>
  </si>
  <si>
    <t>Cergy Pontoise Natation</t>
  </si>
  <si>
    <t>Grand Nancy Aquatique Club</t>
  </si>
  <si>
    <t>Etoile Sportive Piranhas Club Natation</t>
  </si>
  <si>
    <t>CN La Chauds de Fonds</t>
  </si>
  <si>
    <t>UN Ploermel</t>
  </si>
  <si>
    <t>Athlétisme</t>
  </si>
  <si>
    <t>CSM Bonneuil/Marne Athlé</t>
  </si>
  <si>
    <t>CN Maisons Alfort</t>
  </si>
  <si>
    <t>MARGE</t>
  </si>
  <si>
    <t>Nuitées</t>
  </si>
  <si>
    <t>00/01/1901</t>
  </si>
  <si>
    <t>00/01/1902</t>
  </si>
  <si>
    <t>00/01/1903</t>
  </si>
  <si>
    <t>00/01/1904</t>
  </si>
  <si>
    <t>00/01/1905</t>
  </si>
  <si>
    <t>00/01/1906</t>
  </si>
  <si>
    <t>00/01/1907</t>
  </si>
  <si>
    <t>00/01/1908</t>
  </si>
  <si>
    <t>00/01/1909</t>
  </si>
  <si>
    <t>00/01/1910</t>
  </si>
  <si>
    <t>00/01/1911</t>
  </si>
  <si>
    <t>00/01/1912</t>
  </si>
  <si>
    <t>00/01/1913</t>
  </si>
  <si>
    <t>00/01/1914</t>
  </si>
  <si>
    <t>00/01/1915</t>
  </si>
  <si>
    <t>00/01/1916</t>
  </si>
  <si>
    <t>00/01/1917</t>
  </si>
  <si>
    <t>00/01/1918</t>
  </si>
  <si>
    <t>00/01/1919</t>
  </si>
  <si>
    <t>00/01/1920</t>
  </si>
  <si>
    <t>00/01/1921</t>
  </si>
  <si>
    <t>00/01/1922</t>
  </si>
  <si>
    <t>00/01/1923</t>
  </si>
  <si>
    <t>00/01/1924</t>
  </si>
  <si>
    <t>00/01/1925</t>
  </si>
  <si>
    <t>00/01/1926</t>
  </si>
  <si>
    <t>00/01/1927</t>
  </si>
  <si>
    <t>00/01/1928</t>
  </si>
  <si>
    <t>00/01/1929</t>
  </si>
  <si>
    <t>00/01/1930</t>
  </si>
  <si>
    <t>00/01/1931</t>
  </si>
  <si>
    <t>00/01/1932</t>
  </si>
  <si>
    <t>00/01/1933</t>
  </si>
  <si>
    <t>00/01/1934</t>
  </si>
  <si>
    <t>00/01/1935</t>
  </si>
  <si>
    <t>00/01/1936</t>
  </si>
  <si>
    <t>00/01/1937</t>
  </si>
  <si>
    <t>00/01/1938</t>
  </si>
  <si>
    <t>00/01/1939</t>
  </si>
  <si>
    <t>00/01/1940</t>
  </si>
  <si>
    <t>00/01/1941</t>
  </si>
  <si>
    <t>00/01/1942</t>
  </si>
  <si>
    <t>00/01/1943</t>
  </si>
  <si>
    <t>00/01/1944</t>
  </si>
  <si>
    <t>00/01/1945</t>
  </si>
  <si>
    <t>00/01/1946</t>
  </si>
  <si>
    <t>00/01/1947</t>
  </si>
  <si>
    <t>00/01/1948</t>
  </si>
  <si>
    <t>00/01/1949</t>
  </si>
  <si>
    <t>00/01/1950</t>
  </si>
  <si>
    <t>00/01/1951</t>
  </si>
  <si>
    <t>00/01/1952</t>
  </si>
  <si>
    <t>00/01/1953</t>
  </si>
  <si>
    <t>00/01/1954</t>
  </si>
  <si>
    <t>00/01/1955</t>
  </si>
  <si>
    <t>00/01/1956</t>
  </si>
  <si>
    <t>00/01/1957</t>
  </si>
  <si>
    <t>00/01/1958</t>
  </si>
  <si>
    <t>00/01/1959</t>
  </si>
  <si>
    <t>00/01/1960</t>
  </si>
  <si>
    <t>00/01/1961</t>
  </si>
  <si>
    <t>00/01/1962</t>
  </si>
  <si>
    <t>00/01/1963</t>
  </si>
  <si>
    <t>00/01/1964</t>
  </si>
  <si>
    <t>00/01/1965</t>
  </si>
  <si>
    <t>00/01/1966</t>
  </si>
  <si>
    <t>00/01/1967</t>
  </si>
  <si>
    <t>00/01/1968</t>
  </si>
  <si>
    <t>00/01/1969</t>
  </si>
  <si>
    <t>00/01/1970</t>
  </si>
  <si>
    <t>00/01/1971</t>
  </si>
  <si>
    <t>00/01/1972</t>
  </si>
  <si>
    <t>00/01/1973</t>
  </si>
  <si>
    <t>00/01/1974</t>
  </si>
  <si>
    <t>00/01/1975</t>
  </si>
  <si>
    <t>00/01/1976</t>
  </si>
  <si>
    <t>00/01/1977</t>
  </si>
  <si>
    <t>00/01/1978</t>
  </si>
  <si>
    <t>00/01/1979</t>
  </si>
  <si>
    <t>00/01/1980</t>
  </si>
  <si>
    <t>00/01/1981</t>
  </si>
  <si>
    <t>00/01/1982</t>
  </si>
  <si>
    <t>00/01/1983</t>
  </si>
  <si>
    <t>00/01/1984</t>
  </si>
  <si>
    <t>00/01/1985</t>
  </si>
  <si>
    <t>00/01/1986</t>
  </si>
  <si>
    <t>00/01/1987</t>
  </si>
  <si>
    <t>00/01/1988</t>
  </si>
  <si>
    <t>00/01/1989</t>
  </si>
  <si>
    <t>00/01/1990</t>
  </si>
  <si>
    <t>00/01/1991</t>
  </si>
  <si>
    <t>00/01/1992</t>
  </si>
  <si>
    <t>00/01/1993</t>
  </si>
  <si>
    <t>00/01/1994</t>
  </si>
  <si>
    <t>00/01/1995</t>
  </si>
  <si>
    <t>00/01/1996</t>
  </si>
  <si>
    <t>00/01/1997</t>
  </si>
  <si>
    <t>00/01/1998</t>
  </si>
  <si>
    <t>00/01/1999</t>
  </si>
  <si>
    <t>00/01/2000</t>
  </si>
  <si>
    <t>00/01/2001</t>
  </si>
  <si>
    <t>00/01/2002</t>
  </si>
  <si>
    <t>00/01/2003</t>
  </si>
  <si>
    <t>00/01/2004</t>
  </si>
  <si>
    <t>00/01/2005</t>
  </si>
  <si>
    <t>00/01/2006</t>
  </si>
  <si>
    <t>00/01/2007</t>
  </si>
  <si>
    <t>00/01/2008</t>
  </si>
  <si>
    <t>00/01/2009</t>
  </si>
  <si>
    <t>00/01/2010</t>
  </si>
  <si>
    <t>00/01/2011</t>
  </si>
  <si>
    <t>00/01/2012</t>
  </si>
  <si>
    <t>00/01/2013</t>
  </si>
  <si>
    <t>00/01/2014</t>
  </si>
  <si>
    <t>00/01/2015</t>
  </si>
  <si>
    <t>00/01/2016</t>
  </si>
  <si>
    <t>00/01/2017</t>
  </si>
  <si>
    <t>00/01/2018</t>
  </si>
  <si>
    <t>00/01/2019</t>
  </si>
  <si>
    <t>00/01/2020</t>
  </si>
  <si>
    <t>00/01/2021</t>
  </si>
  <si>
    <t>00/01/2022</t>
  </si>
  <si>
    <t>00/01/2023</t>
  </si>
  <si>
    <t>00/01/2024</t>
  </si>
  <si>
    <t>00/01/2025</t>
  </si>
  <si>
    <t>00/01/2026</t>
  </si>
  <si>
    <t>00/01/2027</t>
  </si>
  <si>
    <t>00/01/2028</t>
  </si>
  <si>
    <t>00/01/2029</t>
  </si>
  <si>
    <t>00/01/2030</t>
  </si>
  <si>
    <t>00/01/2031</t>
  </si>
  <si>
    <t>00/01/2032</t>
  </si>
  <si>
    <t>00/01/2033</t>
  </si>
  <si>
    <t>00/01/2034</t>
  </si>
  <si>
    <t>00/01/2035</t>
  </si>
  <si>
    <t>00/01/2036</t>
  </si>
  <si>
    <t>00/01/2037</t>
  </si>
  <si>
    <t>00/01/2038</t>
  </si>
  <si>
    <t>00/01/2039</t>
  </si>
  <si>
    <t>00/01/2040</t>
  </si>
  <si>
    <t>00/01/2041</t>
  </si>
  <si>
    <t>00/01/2042</t>
  </si>
  <si>
    <t>00/01/2043</t>
  </si>
  <si>
    <t>00/01/2044</t>
  </si>
  <si>
    <t>00/01/2045</t>
  </si>
  <si>
    <t>00/01/2046</t>
  </si>
  <si>
    <t>00/01/2047</t>
  </si>
  <si>
    <t>00/01/2048</t>
  </si>
  <si>
    <t>00/01/2049</t>
  </si>
  <si>
    <t>00/01/2050</t>
  </si>
  <si>
    <t>00/01/2051</t>
  </si>
  <si>
    <t>00/01/2052</t>
  </si>
  <si>
    <t>00/01/2053</t>
  </si>
  <si>
    <t>00/01/2054</t>
  </si>
  <si>
    <t>00/01/2055</t>
  </si>
  <si>
    <t>00/01/2056</t>
  </si>
  <si>
    <t>00/01/2057</t>
  </si>
  <si>
    <t>00/01/2058</t>
  </si>
  <si>
    <t>00/01/2059</t>
  </si>
  <si>
    <t>00/01/2060</t>
  </si>
  <si>
    <t>00/01/2061</t>
  </si>
  <si>
    <t>00/01/2062</t>
  </si>
  <si>
    <t>00/01/2063</t>
  </si>
  <si>
    <t>00/01/2064</t>
  </si>
  <si>
    <t>00/01/2065</t>
  </si>
  <si>
    <t>00/01/2066</t>
  </si>
  <si>
    <t>00/01/2067</t>
  </si>
  <si>
    <t>00/01/2068</t>
  </si>
  <si>
    <t>00/01/2069</t>
  </si>
  <si>
    <t>00/01/2070</t>
  </si>
  <si>
    <t>00/01/2071</t>
  </si>
  <si>
    <t>00/01/2072</t>
  </si>
  <si>
    <t>00/01/2073</t>
  </si>
  <si>
    <t>00/01/2074</t>
  </si>
  <si>
    <t>00/01/2075</t>
  </si>
  <si>
    <t>00/01/2076</t>
  </si>
  <si>
    <t>00/01/2077</t>
  </si>
  <si>
    <t>00/01/2078</t>
  </si>
  <si>
    <t>00/01/2079</t>
  </si>
  <si>
    <t>00/01/2080</t>
  </si>
  <si>
    <t>00/01/2081</t>
  </si>
  <si>
    <t>00/01/2082</t>
  </si>
  <si>
    <t>00/01/2083</t>
  </si>
  <si>
    <t>00/01/2084</t>
  </si>
  <si>
    <t>00/01/2085</t>
  </si>
  <si>
    <t>00/01/2086</t>
  </si>
  <si>
    <t>00/01/2087</t>
  </si>
  <si>
    <t>00/01/2088</t>
  </si>
  <si>
    <t>00/01/2089</t>
  </si>
  <si>
    <t>00/01/2090</t>
  </si>
  <si>
    <t>00/01/2091</t>
  </si>
  <si>
    <t>00/01/2092</t>
  </si>
  <si>
    <t>00/01/2093</t>
  </si>
  <si>
    <t>00/01/2094</t>
  </si>
  <si>
    <t>00/01/2095</t>
  </si>
  <si>
    <t>00/01/2096</t>
  </si>
  <si>
    <t>00/01/2097</t>
  </si>
  <si>
    <t>00/01/2098</t>
  </si>
  <si>
    <t>00/01/2099</t>
  </si>
  <si>
    <t>00/01/2100</t>
  </si>
  <si>
    <t>00/01/2101</t>
  </si>
  <si>
    <t>00/01/2102</t>
  </si>
  <si>
    <t>00/01/2103</t>
  </si>
  <si>
    <t>00/01/2104</t>
  </si>
  <si>
    <t>00/01/2105</t>
  </si>
  <si>
    <t>00/01/2106</t>
  </si>
  <si>
    <t>00/01/2107</t>
  </si>
  <si>
    <t>00/01/2108</t>
  </si>
  <si>
    <t>00/01/2109</t>
  </si>
  <si>
    <t>00/01/2110</t>
  </si>
  <si>
    <t>00/01/2111</t>
  </si>
  <si>
    <t>00/01/2112</t>
  </si>
  <si>
    <t>00/01/2113</t>
  </si>
  <si>
    <t>00/01/2114</t>
  </si>
  <si>
    <t>00/01/2115</t>
  </si>
  <si>
    <t>00/01/2116</t>
  </si>
  <si>
    <t>00/01/2117</t>
  </si>
  <si>
    <t>00/01/2118</t>
  </si>
  <si>
    <t>00/01/2119</t>
  </si>
  <si>
    <t>00/01/2120</t>
  </si>
  <si>
    <t>00/01/2121</t>
  </si>
  <si>
    <t>00/01/2122</t>
  </si>
  <si>
    <t>00/01/2123</t>
  </si>
  <si>
    <t>00/01/2124</t>
  </si>
  <si>
    <t>00/01/2125</t>
  </si>
  <si>
    <t>00/01/2126</t>
  </si>
  <si>
    <t>00/01/2127</t>
  </si>
  <si>
    <t>00/01/2128</t>
  </si>
  <si>
    <t>00/01/2129</t>
  </si>
  <si>
    <t>00/01/2130</t>
  </si>
  <si>
    <t>00/01/2131</t>
  </si>
  <si>
    <t>00/01/2132</t>
  </si>
  <si>
    <t>00/01/2133</t>
  </si>
  <si>
    <t>00/01/2134</t>
  </si>
  <si>
    <t>00/01/2135</t>
  </si>
  <si>
    <t>00/01/2136</t>
  </si>
  <si>
    <t>00/01/2137</t>
  </si>
  <si>
    <t>00/01/2138</t>
  </si>
  <si>
    <t>00/01/2139</t>
  </si>
  <si>
    <t>00/01/2140</t>
  </si>
  <si>
    <t>00/01/2141</t>
  </si>
  <si>
    <t>00/01/2142</t>
  </si>
  <si>
    <t>00/01/2143</t>
  </si>
  <si>
    <t>00/01/2144</t>
  </si>
  <si>
    <t>00/01/2145</t>
  </si>
  <si>
    <t>00/01/2146</t>
  </si>
  <si>
    <t>00/01/2147</t>
  </si>
  <si>
    <t>00/01/2148</t>
  </si>
  <si>
    <t>00/01/2149</t>
  </si>
  <si>
    <t>00/01/2150</t>
  </si>
  <si>
    <t>Régime/Allergie</t>
  </si>
  <si>
    <t>Nb destination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</si>
</sst>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€&quot;* #,##0.00_);_(&quot;€&quot;* \(#,##0.00\);_(&quot;€&quot;* &quot;-&quot;??_);_(@_)"/>
    <numFmt numFmtId="165" formatCode="_ * #,##0.00_)\ &quot;€&quot;_ ;_ * \(#,##0.00\)\ &quot;€&quot;_ ;_ * &quot;-&quot;??_)\ &quot;€&quot;_ ;_ @_ "/>
    <numFmt numFmtId="166" formatCode="0#&quot; &quot;##&quot; &quot;##&quot; &quot;##&quot; &quot;##"/>
    <numFmt numFmtId="167" formatCode="_ * #,##0_)\ &quot;€&quot;_ ;_ * \(#,##0\)\ &quot;€&quot;_ ;_ * &quot;-&quot;??_)\ &quot;€&quot;_ ;_ @_ "/>
    <numFmt numFmtId="168" formatCode="00000"/>
  </numFmts>
  <fonts count="2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6"/>
      <color rgb="FF00B050"/>
      <name val="Wingdings"/>
      <charset val="2"/>
    </font>
    <font>
      <b/>
      <sz val="12"/>
      <color theme="1"/>
      <name val="Calibri"/>
      <family val="2"/>
      <scheme val="minor"/>
    </font>
    <font>
      <sz val="14"/>
      <color theme="1"/>
      <name val="Wingdings"/>
      <charset val="2"/>
    </font>
    <font>
      <u/>
      <sz val="12"/>
      <color theme="10"/>
      <name val="Calibri"/>
      <family val="2"/>
      <scheme val="minor"/>
    </font>
    <font>
      <b/>
      <sz val="14"/>
      <color theme="10"/>
      <name val="Calibri"/>
      <family val="2"/>
      <scheme val="minor"/>
    </font>
    <font>
      <sz val="11"/>
      <color rgb="FF00B050"/>
      <name val="Arial"/>
      <family val="2"/>
    </font>
    <font>
      <sz val="14"/>
      <name val="Arial"/>
      <family val="2"/>
    </font>
    <font>
      <u/>
      <sz val="11"/>
      <color theme="10"/>
      <name val="Calibri"/>
      <family val="2"/>
    </font>
    <font>
      <sz val="11"/>
      <color theme="0"/>
      <name val="Arial"/>
      <family val="2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FEFE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4">
    <xf numFmtId="0" fontId="0" fillId="0" borderId="0"/>
    <xf numFmtId="165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8">
    <xf numFmtId="0" fontId="0" fillId="0" borderId="0" xfId="0"/>
    <xf numFmtId="0" fontId="7" fillId="2" borderId="0" xfId="0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14" fontId="10" fillId="0" borderId="0" xfId="0" applyNumberFormat="1" applyFont="1"/>
    <xf numFmtId="14" fontId="7" fillId="2" borderId="0" xfId="0" applyNumberFormat="1" applyFont="1" applyFill="1" applyAlignment="1">
      <alignment horizontal="center" vertical="center"/>
    </xf>
    <xf numFmtId="167" fontId="7" fillId="2" borderId="0" xfId="1" applyNumberFormat="1" applyFont="1" applyFill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167" fontId="10" fillId="0" borderId="0" xfId="1" applyNumberFormat="1" applyFont="1" applyAlignment="1">
      <alignment horizontal="center" vertical="center"/>
    </xf>
    <xf numFmtId="167" fontId="10" fillId="0" borderId="0" xfId="1" applyNumberFormat="1" applyFont="1"/>
    <xf numFmtId="14" fontId="10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3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0" fontId="13" fillId="0" borderId="0" xfId="2" applyFont="1" applyFill="1" applyBorder="1" applyAlignment="1">
      <alignment vertical="center" wrapText="1"/>
    </xf>
    <xf numFmtId="0" fontId="10" fillId="4" borderId="0" xfId="2" applyFont="1" applyFill="1" applyBorder="1" applyAlignment="1">
      <alignment vertical="center"/>
    </xf>
    <xf numFmtId="0" fontId="10" fillId="4" borderId="0" xfId="2" applyFont="1" applyFill="1" applyBorder="1" applyAlignment="1">
      <alignment vertical="center" wrapText="1"/>
    </xf>
    <xf numFmtId="0" fontId="13" fillId="4" borderId="0" xfId="2" applyFont="1" applyFill="1" applyBorder="1" applyAlignment="1">
      <alignment vertical="center"/>
    </xf>
    <xf numFmtId="0" fontId="13" fillId="4" borderId="0" xfId="2" applyFont="1" applyFill="1" applyBorder="1" applyAlignment="1">
      <alignment vertical="center" wrapText="1"/>
    </xf>
    <xf numFmtId="0" fontId="10" fillId="4" borderId="0" xfId="2" applyFont="1" applyFill="1" applyBorder="1" applyAlignment="1">
      <alignment horizontal="right" vertical="center"/>
    </xf>
    <xf numFmtId="0" fontId="11" fillId="3" borderId="0" xfId="2" applyFont="1" applyFill="1" applyBorder="1" applyAlignment="1">
      <alignment vertical="center"/>
    </xf>
    <xf numFmtId="0" fontId="10" fillId="3" borderId="0" xfId="2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vertical="center" wrapText="1"/>
    </xf>
    <xf numFmtId="165" fontId="10" fillId="4" borderId="0" xfId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8" fillId="3" borderId="1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vertical="center"/>
    </xf>
    <xf numFmtId="0" fontId="13" fillId="4" borderId="0" xfId="2" applyFont="1" applyFill="1" applyBorder="1" applyAlignment="1">
      <alignment horizontal="right" vertical="center"/>
    </xf>
    <xf numFmtId="0" fontId="10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8" fillId="3" borderId="7" xfId="2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/>
    </xf>
    <xf numFmtId="0" fontId="10" fillId="4" borderId="6" xfId="0" applyFont="1" applyFill="1" applyBorder="1" applyAlignment="1">
      <alignment vertical="center"/>
    </xf>
    <xf numFmtId="167" fontId="10" fillId="4" borderId="6" xfId="1" applyNumberFormat="1" applyFont="1" applyFill="1" applyBorder="1" applyAlignment="1">
      <alignment horizontal="right" vertical="center"/>
    </xf>
    <xf numFmtId="0" fontId="7" fillId="2" borderId="0" xfId="0" applyNumberFormat="1" applyFont="1" applyFill="1" applyAlignment="1">
      <alignment horizontal="center" vertical="center"/>
    </xf>
    <xf numFmtId="0" fontId="10" fillId="0" borderId="0" xfId="0" applyNumberFormat="1" applyFont="1" applyAlignment="1">
      <alignment horizontal="center"/>
    </xf>
    <xf numFmtId="0" fontId="13" fillId="4" borderId="6" xfId="0" applyFont="1" applyFill="1" applyBorder="1" applyAlignment="1">
      <alignment vertical="center"/>
    </xf>
    <xf numFmtId="0" fontId="13" fillId="4" borderId="0" xfId="0" applyNumberFormat="1" applyFont="1" applyFill="1" applyBorder="1" applyAlignment="1">
      <alignment vertical="center"/>
    </xf>
    <xf numFmtId="0" fontId="13" fillId="4" borderId="4" xfId="0" applyFont="1" applyFill="1" applyBorder="1" applyAlignment="1">
      <alignment vertical="center"/>
    </xf>
    <xf numFmtId="0" fontId="11" fillId="4" borderId="4" xfId="0" applyFont="1" applyFill="1" applyBorder="1" applyAlignment="1">
      <alignment horizontal="center" vertical="center"/>
    </xf>
    <xf numFmtId="167" fontId="10" fillId="4" borderId="6" xfId="1" applyNumberFormat="1" applyFont="1" applyFill="1" applyBorder="1" applyAlignment="1">
      <alignment vertical="center"/>
    </xf>
    <xf numFmtId="9" fontId="10" fillId="4" borderId="4" xfId="0" applyNumberFormat="1" applyFont="1" applyFill="1" applyBorder="1" applyAlignment="1">
      <alignment horizontal="right" vertical="center"/>
    </xf>
    <xf numFmtId="0" fontId="16" fillId="0" borderId="0" xfId="0" applyFont="1"/>
    <xf numFmtId="0" fontId="8" fillId="0" borderId="6" xfId="0" applyFont="1" applyFill="1" applyBorder="1" applyAlignment="1">
      <alignment horizontal="center" vertical="center"/>
    </xf>
    <xf numFmtId="0" fontId="13" fillId="4" borderId="1" xfId="2" applyFont="1" applyFill="1" applyBorder="1" applyAlignment="1">
      <alignment horizontal="right" vertical="center"/>
    </xf>
    <xf numFmtId="0" fontId="10" fillId="4" borderId="6" xfId="2" applyFont="1" applyFill="1" applyBorder="1" applyAlignment="1">
      <alignment vertical="center"/>
    </xf>
    <xf numFmtId="0" fontId="10" fillId="3" borderId="6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0" fillId="3" borderId="6" xfId="0" applyFont="1" applyFill="1" applyBorder="1" applyAlignment="1">
      <alignment vertical="center"/>
    </xf>
    <xf numFmtId="0" fontId="13" fillId="4" borderId="0" xfId="2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14" fontId="11" fillId="4" borderId="4" xfId="0" applyNumberFormat="1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/>
    </xf>
    <xf numFmtId="14" fontId="10" fillId="4" borderId="4" xfId="0" applyNumberFormat="1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vertical="center"/>
    </xf>
    <xf numFmtId="0" fontId="9" fillId="0" borderId="5" xfId="2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165" fontId="10" fillId="4" borderId="1" xfId="1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NumberFormat="1" applyFont="1"/>
    <xf numFmtId="168" fontId="7" fillId="2" borderId="0" xfId="0" applyNumberFormat="1" applyFont="1" applyFill="1" applyAlignment="1">
      <alignment horizontal="center" vertical="center"/>
    </xf>
    <xf numFmtId="168" fontId="10" fillId="0" borderId="0" xfId="0" applyNumberFormat="1" applyFont="1" applyAlignment="1">
      <alignment horizontal="center"/>
    </xf>
    <xf numFmtId="0" fontId="19" fillId="0" borderId="0" xfId="12" applyFont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14" fontId="11" fillId="4" borderId="6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left"/>
    </xf>
    <xf numFmtId="0" fontId="7" fillId="2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4" fontId="9" fillId="0" borderId="0" xfId="0" applyNumberFormat="1" applyFont="1" applyAlignment="1">
      <alignment horizontal="center" vertical="center"/>
    </xf>
    <xf numFmtId="0" fontId="13" fillId="4" borderId="1" xfId="2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/>
    </xf>
    <xf numFmtId="0" fontId="9" fillId="0" borderId="6" xfId="12" applyFont="1" applyFill="1" applyBorder="1" applyAlignment="1">
      <alignment horizontal="left" vertical="center"/>
    </xf>
    <xf numFmtId="0" fontId="9" fillId="0" borderId="4" xfId="12" applyFont="1" applyFill="1" applyBorder="1" applyAlignment="1">
      <alignment horizontal="left" vertical="center"/>
    </xf>
    <xf numFmtId="0" fontId="9" fillId="0" borderId="4" xfId="12" applyFont="1" applyFill="1" applyBorder="1" applyAlignment="1">
      <alignment vertical="center"/>
    </xf>
    <xf numFmtId="0" fontId="9" fillId="0" borderId="6" xfId="12" applyFont="1" applyFill="1" applyBorder="1" applyAlignment="1">
      <alignment vertical="center"/>
    </xf>
    <xf numFmtId="0" fontId="9" fillId="0" borderId="6" xfId="12" applyFont="1" applyFill="1" applyBorder="1" applyAlignment="1">
      <alignment horizontal="center" vertical="center"/>
    </xf>
    <xf numFmtId="0" fontId="11" fillId="0" borderId="6" xfId="12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167" fontId="9" fillId="5" borderId="0" xfId="12" applyNumberFormat="1" applyFont="1" applyFill="1" applyBorder="1" applyAlignment="1">
      <alignment horizontal="center" vertical="center"/>
    </xf>
    <xf numFmtId="0" fontId="21" fillId="0" borderId="0" xfId="12" applyFont="1" applyAlignment="1">
      <alignment horizontal="center" vertical="center"/>
    </xf>
    <xf numFmtId="166" fontId="9" fillId="0" borderId="6" xfId="12" applyNumberFormat="1" applyFont="1" applyFill="1" applyBorder="1" applyAlignment="1">
      <alignment horizontal="left" vertical="center"/>
    </xf>
    <xf numFmtId="166" fontId="9" fillId="0" borderId="0" xfId="0" applyNumberFormat="1" applyFont="1" applyFill="1" applyBorder="1" applyAlignment="1">
      <alignment vertical="center"/>
    </xf>
    <xf numFmtId="165" fontId="7" fillId="2" borderId="0" xfId="1" applyFont="1" applyFill="1" applyAlignment="1">
      <alignment horizontal="center" vertical="center"/>
    </xf>
    <xf numFmtId="165" fontId="10" fillId="0" borderId="0" xfId="1" applyFont="1" applyAlignment="1">
      <alignment horizontal="center" vertical="center"/>
    </xf>
    <xf numFmtId="165" fontId="10" fillId="0" borderId="0" xfId="1" applyFont="1"/>
    <xf numFmtId="14" fontId="8" fillId="2" borderId="0" xfId="0" applyNumberFormat="1" applyFont="1" applyFill="1" applyAlignment="1">
      <alignment horizontal="center" vertical="center"/>
    </xf>
    <xf numFmtId="14" fontId="9" fillId="0" borderId="0" xfId="0" applyNumberFormat="1" applyFont="1"/>
    <xf numFmtId="0" fontId="10" fillId="0" borderId="0" xfId="0" applyFont="1" applyAlignment="1">
      <alignment horizontal="left"/>
    </xf>
    <xf numFmtId="16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3" fillId="7" borderId="0" xfId="0" applyFont="1" applyFill="1"/>
    <xf numFmtId="0" fontId="0" fillId="0" borderId="0" xfId="0" applyAlignment="1">
      <alignment horizontal="center"/>
    </xf>
    <xf numFmtId="0" fontId="14" fillId="7" borderId="0" xfId="0" applyFont="1" applyFill="1" applyAlignment="1">
      <alignment horizontal="center" vertical="center"/>
    </xf>
    <xf numFmtId="0" fontId="24" fillId="7" borderId="0" xfId="0" applyFont="1" applyFill="1"/>
    <xf numFmtId="0" fontId="14" fillId="7" borderId="0" xfId="0" applyFont="1" applyFill="1"/>
    <xf numFmtId="165" fontId="10" fillId="4" borderId="3" xfId="1" applyFont="1" applyFill="1" applyBorder="1" applyAlignment="1">
      <alignment horizontal="center" vertical="center"/>
    </xf>
    <xf numFmtId="165" fontId="10" fillId="4" borderId="5" xfId="1" applyFont="1" applyFill="1" applyBorder="1" applyAlignment="1">
      <alignment horizontal="center" vertical="center"/>
    </xf>
    <xf numFmtId="14" fontId="10" fillId="4" borderId="1" xfId="0" applyNumberFormat="1" applyFont="1" applyFill="1" applyBorder="1" applyAlignment="1">
      <alignment horizontal="center" vertical="center"/>
    </xf>
    <xf numFmtId="0" fontId="13" fillId="4" borderId="1" xfId="2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8" fillId="4" borderId="0" xfId="2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3" fillId="4" borderId="0" xfId="2" applyFont="1" applyFill="1" applyBorder="1" applyAlignment="1">
      <alignment horizontal="left" vertical="center" wrapText="1"/>
    </xf>
    <xf numFmtId="0" fontId="13" fillId="4" borderId="2" xfId="2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left" vertical="center"/>
    </xf>
    <xf numFmtId="0" fontId="13" fillId="0" borderId="0" xfId="2" applyFont="1" applyFill="1" applyBorder="1" applyAlignment="1">
      <alignment horizontal="left" vertical="center" wrapText="1"/>
    </xf>
    <xf numFmtId="0" fontId="9" fillId="0" borderId="0" xfId="1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4" borderId="0" xfId="2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14" fontId="11" fillId="0" borderId="4" xfId="12" applyNumberFormat="1" applyFont="1" applyFill="1" applyBorder="1" applyAlignment="1">
      <alignment horizontal="center" vertical="center"/>
    </xf>
    <xf numFmtId="14" fontId="11" fillId="0" borderId="4" xfId="0" applyNumberFormat="1" applyFont="1" applyFill="1" applyBorder="1" applyAlignment="1">
      <alignment horizontal="center" vertical="center"/>
    </xf>
    <xf numFmtId="14" fontId="11" fillId="0" borderId="6" xfId="12" applyNumberFormat="1" applyFont="1" applyFill="1" applyBorder="1" applyAlignment="1">
      <alignment horizontal="center" vertical="center"/>
    </xf>
    <xf numFmtId="14" fontId="11" fillId="0" borderId="6" xfId="0" applyNumberFormat="1" applyFont="1" applyFill="1" applyBorder="1" applyAlignment="1">
      <alignment horizontal="center" vertical="center"/>
    </xf>
  </cellXfs>
  <cellStyles count="24">
    <cellStyle name="Lien hypertexte" xfId="12" builtinId="8"/>
    <cellStyle name="Lien hypertexte 2" xfId="15"/>
    <cellStyle name="Milliers 2" xfId="4"/>
    <cellStyle name="Milliers 3" xfId="6"/>
    <cellStyle name="Milliers 4" xfId="9"/>
    <cellStyle name="Milliers 5" xfId="16"/>
    <cellStyle name="Milliers 6" xfId="21"/>
    <cellStyle name="Monétaire" xfId="1" builtinId="4"/>
    <cellStyle name="Monétaire 2" xfId="3"/>
    <cellStyle name="Monétaire 2 2" xfId="11"/>
    <cellStyle name="Monétaire 2 3" xfId="18"/>
    <cellStyle name="Monétaire 2 4" xfId="23"/>
    <cellStyle name="Monétaire 3" xfId="5"/>
    <cellStyle name="Monétaire 4" xfId="8"/>
    <cellStyle name="Monétaire 5" xfId="14"/>
    <cellStyle name="Monétaire 6" xfId="20"/>
    <cellStyle name="Normal" xfId="0" builtinId="0"/>
    <cellStyle name="Normal 2" xfId="2"/>
    <cellStyle name="Normal 3" xfId="7"/>
    <cellStyle name="Normal 4" xfId="13"/>
    <cellStyle name="Normal 5" xfId="19"/>
    <cellStyle name="Pourcentage 2" xfId="10"/>
    <cellStyle name="Pourcentage 3" xfId="17"/>
    <cellStyle name="Pourcentage 4" xfId="22"/>
  </cellStyles>
  <dxfs count="106">
    <dxf>
      <font>
        <color rgb="FF00B050"/>
      </font>
    </dxf>
    <dxf>
      <font>
        <color rgb="FFFF0000"/>
      </font>
    </dxf>
    <dxf>
      <font>
        <color theme="7" tint="0.79998168889431442"/>
      </font>
      <fill>
        <patternFill>
          <bgColor theme="7"/>
        </patternFill>
      </fill>
    </dxf>
    <dxf>
      <font>
        <color theme="9" tint="0.79998168889431442"/>
      </font>
      <fill>
        <patternFill>
          <bgColor theme="9"/>
        </patternFill>
      </fill>
    </dxf>
    <dxf>
      <font>
        <color theme="8" tint="0.79998168889431442"/>
      </font>
      <fill>
        <patternFill>
          <bgColor theme="8"/>
        </patternFill>
      </fill>
    </dxf>
    <dxf>
      <font>
        <color theme="5" tint="0.79998168889431442"/>
      </font>
      <fill>
        <patternFill>
          <bgColor theme="5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theme="0" tint="-0.14996795556505021"/>
      </font>
      <fill>
        <patternFill>
          <bgColor theme="1" tint="0.34998626667073579"/>
        </patternFill>
      </fill>
    </dxf>
    <dxf>
      <font>
        <color theme="7" tint="0.39994506668294322"/>
      </font>
      <fill>
        <patternFill>
          <bgColor theme="7" tint="-0.499984740745262"/>
        </patternFill>
      </fill>
    </dxf>
    <dxf>
      <font>
        <color rgb="FFFFCCFF"/>
      </font>
      <fill>
        <patternFill>
          <bgColor rgb="FF7030A0"/>
        </patternFill>
      </fill>
    </dxf>
    <dxf>
      <font>
        <color rgb="FFFFCCCC"/>
      </font>
      <fill>
        <patternFill>
          <bgColor rgb="FFCC0099"/>
        </patternFill>
      </fill>
    </dxf>
    <dxf>
      <font>
        <color rgb="FFFFFFFF"/>
      </font>
      <fill>
        <patternFill>
          <bgColor rgb="FF00FF00"/>
        </patternFill>
      </fill>
    </dxf>
    <dxf>
      <font>
        <color rgb="FF99FFCC"/>
      </font>
      <fill>
        <patternFill>
          <bgColor rgb="FF009999"/>
        </patternFill>
      </fill>
    </dxf>
    <dxf>
      <font>
        <color rgb="FFFF9933"/>
      </font>
      <fill>
        <patternFill>
          <bgColor rgb="FF660033"/>
        </patternFill>
      </fill>
    </dxf>
    <dxf>
      <font>
        <color theme="0"/>
      </font>
      <fill>
        <patternFill>
          <bgColor rgb="FFFF9999"/>
        </patternFill>
      </fill>
    </dxf>
    <dxf>
      <font>
        <color theme="0"/>
      </font>
      <fill>
        <patternFill>
          <bgColor theme="8" tint="0.59996337778862885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00B050"/>
      </font>
    </dxf>
    <dxf>
      <font>
        <color rgb="FFFF0000"/>
      </font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rgb="FFFF9999"/>
        </patternFill>
      </fill>
    </dxf>
    <dxf>
      <font>
        <color theme="0"/>
      </font>
      <fill>
        <patternFill>
          <bgColor theme="8" tint="0.59996337778862885"/>
        </patternFill>
      </fill>
    </dxf>
    <dxf>
      <font>
        <color theme="0"/>
      </font>
      <fill>
        <patternFill>
          <bgColor rgb="FFCC00FF"/>
        </patternFill>
      </fill>
    </dxf>
    <dxf>
      <font>
        <color theme="0"/>
      </font>
      <fill>
        <patternFill>
          <bgColor rgb="FFFF0066"/>
        </patternFill>
      </fill>
    </dxf>
    <dxf>
      <font>
        <color rgb="FFFFCC99"/>
      </font>
      <fill>
        <patternFill>
          <bgColor rgb="FFFF5050"/>
        </patternFill>
      </fill>
    </dxf>
    <dxf>
      <font>
        <color rgb="FFFFCCFF"/>
      </font>
      <fill>
        <patternFill>
          <bgColor rgb="FFFF3399"/>
        </patternFill>
      </fill>
    </dxf>
    <dxf>
      <font>
        <color theme="8" tint="0.79998168889431442"/>
      </font>
      <fill>
        <patternFill>
          <bgColor theme="8"/>
        </patternFill>
      </fill>
    </dxf>
    <dxf>
      <font>
        <color auto="1"/>
      </font>
      <fill>
        <patternFill>
          <bgColor rgb="FFFFFF00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theme="0" tint="-0.14996795556505021"/>
      </font>
      <fill>
        <patternFill>
          <bgColor theme="1" tint="0.34998626667073579"/>
        </patternFill>
      </fill>
    </dxf>
    <dxf>
      <font>
        <color theme="7" tint="0.39994506668294322"/>
      </font>
      <fill>
        <patternFill>
          <bgColor theme="7" tint="-0.499984740745262"/>
        </patternFill>
      </fill>
    </dxf>
    <dxf>
      <font>
        <color rgb="FFFFCCFF"/>
      </font>
      <fill>
        <patternFill>
          <bgColor rgb="FF7030A0"/>
        </patternFill>
      </fill>
    </dxf>
    <dxf>
      <font>
        <color rgb="FFFFCCCC"/>
      </font>
      <fill>
        <patternFill>
          <bgColor rgb="FFCC0099"/>
        </patternFill>
      </fill>
    </dxf>
    <dxf>
      <font>
        <color rgb="FFFFFFFF"/>
      </font>
      <fill>
        <patternFill>
          <bgColor rgb="FF00FF00"/>
        </patternFill>
      </fill>
    </dxf>
    <dxf>
      <font>
        <color rgb="FF99FFCC"/>
      </font>
      <fill>
        <patternFill>
          <bgColor rgb="FF009999"/>
        </patternFill>
      </fill>
    </dxf>
    <dxf>
      <font>
        <color rgb="FFFF9933"/>
      </font>
      <fill>
        <patternFill>
          <bgColor rgb="FF66003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C000"/>
      </font>
      <fill>
        <patternFill patternType="none">
          <bgColor auto="1"/>
        </patternFill>
      </fill>
    </dxf>
    <dxf>
      <font>
        <color rgb="FFFFCC99"/>
      </font>
      <fill>
        <patternFill>
          <bgColor rgb="FFFF5050"/>
        </patternFill>
      </fill>
    </dxf>
    <dxf>
      <font>
        <color rgb="FFFFCCFF"/>
      </font>
      <fill>
        <patternFill>
          <bgColor rgb="FFFF3399"/>
        </patternFill>
      </fill>
    </dxf>
    <dxf>
      <font>
        <color theme="8" tint="0.79998168889431442"/>
      </font>
      <fill>
        <patternFill>
          <bgColor theme="8"/>
        </patternFill>
      </fill>
    </dxf>
    <dxf>
      <font>
        <color auto="1"/>
      </font>
      <fill>
        <patternFill>
          <bgColor rgb="FFFFFF00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theme="0" tint="-0.14996795556505021"/>
      </font>
      <fill>
        <patternFill>
          <bgColor theme="1" tint="0.34998626667073579"/>
        </patternFill>
      </fill>
    </dxf>
    <dxf>
      <font>
        <color theme="7" tint="0.39994506668294322"/>
      </font>
      <fill>
        <patternFill>
          <bgColor theme="7" tint="-0.499984740745262"/>
        </patternFill>
      </fill>
    </dxf>
    <dxf>
      <font>
        <color rgb="FFFFCCFF"/>
      </font>
      <fill>
        <patternFill>
          <bgColor rgb="FF7030A0"/>
        </patternFill>
      </fill>
    </dxf>
    <dxf>
      <font>
        <color rgb="FFFFCCCC"/>
      </font>
      <fill>
        <patternFill>
          <bgColor rgb="FFCC0099"/>
        </patternFill>
      </fill>
    </dxf>
    <dxf>
      <font>
        <color rgb="FFFFFFFF"/>
      </font>
      <fill>
        <patternFill>
          <bgColor rgb="FF00FF00"/>
        </patternFill>
      </fill>
    </dxf>
    <dxf>
      <font>
        <color rgb="FF99FFCC"/>
      </font>
      <fill>
        <patternFill>
          <bgColor rgb="FF009999"/>
        </patternFill>
      </fill>
    </dxf>
    <dxf>
      <font>
        <color rgb="FFFF9933"/>
      </font>
      <fill>
        <patternFill>
          <bgColor rgb="FF660033"/>
        </patternFill>
      </fill>
    </dxf>
    <dxf>
      <font>
        <color theme="0"/>
      </font>
      <fill>
        <patternFill>
          <bgColor rgb="FFFF9999"/>
        </patternFill>
      </fill>
    </dxf>
    <dxf>
      <font>
        <color theme="0"/>
      </font>
      <fill>
        <patternFill>
          <bgColor theme="8" tint="0.59996337778862885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rgb="FFFF9999"/>
        </patternFill>
      </fill>
    </dxf>
    <dxf>
      <font>
        <color theme="0"/>
      </font>
      <fill>
        <patternFill>
          <bgColor theme="8" tint="0.59996337778862885"/>
        </patternFill>
      </fill>
    </dxf>
    <dxf>
      <font>
        <color theme="0"/>
      </font>
      <fill>
        <patternFill>
          <bgColor rgb="FFCC00FF"/>
        </patternFill>
      </fill>
    </dxf>
    <dxf>
      <font>
        <color theme="0"/>
      </font>
      <fill>
        <patternFill>
          <bgColor rgb="FFFF0066"/>
        </patternFill>
      </fill>
    </dxf>
    <dxf>
      <font>
        <color rgb="FFFFCC99"/>
      </font>
      <fill>
        <patternFill>
          <bgColor rgb="FFFF5050"/>
        </patternFill>
      </fill>
    </dxf>
    <dxf>
      <font>
        <color rgb="FFFFCCFF"/>
      </font>
      <fill>
        <patternFill>
          <bgColor rgb="FFFF3399"/>
        </patternFill>
      </fill>
    </dxf>
    <dxf>
      <font>
        <color theme="8" tint="0.79998168889431442"/>
      </font>
      <fill>
        <patternFill>
          <bgColor theme="8"/>
        </patternFill>
      </fill>
    </dxf>
    <dxf>
      <font>
        <color auto="1"/>
      </font>
      <fill>
        <patternFill>
          <bgColor rgb="FFFFFF00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theme="0" tint="-0.14996795556505021"/>
      </font>
      <fill>
        <patternFill>
          <bgColor theme="1" tint="0.34998626667073579"/>
        </patternFill>
      </fill>
    </dxf>
    <dxf>
      <font>
        <color theme="7" tint="0.39994506668294322"/>
      </font>
      <fill>
        <patternFill>
          <bgColor theme="7" tint="-0.499984740745262"/>
        </patternFill>
      </fill>
    </dxf>
    <dxf>
      <font>
        <color rgb="FFFFCCFF"/>
      </font>
      <fill>
        <patternFill>
          <bgColor rgb="FF7030A0"/>
        </patternFill>
      </fill>
    </dxf>
    <dxf>
      <font>
        <color rgb="FFFFCCCC"/>
      </font>
      <fill>
        <patternFill>
          <bgColor rgb="FFCC0099"/>
        </patternFill>
      </fill>
    </dxf>
    <dxf>
      <font>
        <color rgb="FFFFFFFF"/>
      </font>
      <fill>
        <patternFill>
          <bgColor rgb="FF00FF00"/>
        </patternFill>
      </fill>
    </dxf>
    <dxf>
      <font>
        <color rgb="FF99FFCC"/>
      </font>
      <fill>
        <patternFill>
          <bgColor rgb="FF009999"/>
        </patternFill>
      </fill>
    </dxf>
    <dxf>
      <font>
        <color rgb="FFFF9933"/>
      </font>
      <fill>
        <patternFill>
          <bgColor rgb="FF66003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CC99"/>
      </font>
      <fill>
        <patternFill>
          <bgColor rgb="FFFF5050"/>
        </patternFill>
      </fill>
    </dxf>
    <dxf>
      <font>
        <color rgb="FFFFCCFF"/>
      </font>
      <fill>
        <patternFill>
          <bgColor rgb="FFFF3399"/>
        </patternFill>
      </fill>
    </dxf>
    <dxf>
      <font>
        <color theme="8" tint="0.79998168889431442"/>
      </font>
      <fill>
        <patternFill>
          <bgColor theme="8"/>
        </patternFill>
      </fill>
    </dxf>
    <dxf>
      <font>
        <color auto="1"/>
      </font>
      <fill>
        <patternFill>
          <bgColor rgb="FFFFFF00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theme="0" tint="-0.14996795556505021"/>
      </font>
      <fill>
        <patternFill>
          <bgColor theme="1" tint="0.34998626667073579"/>
        </patternFill>
      </fill>
    </dxf>
    <dxf>
      <font>
        <color theme="7" tint="0.39994506668294322"/>
      </font>
      <fill>
        <patternFill>
          <bgColor theme="7" tint="-0.499984740745262"/>
        </patternFill>
      </fill>
    </dxf>
    <dxf>
      <font>
        <color rgb="FFFFCCFF"/>
      </font>
      <fill>
        <patternFill>
          <bgColor rgb="FF7030A0"/>
        </patternFill>
      </fill>
    </dxf>
    <dxf>
      <font>
        <color rgb="FFFFCCCC"/>
      </font>
      <fill>
        <patternFill>
          <bgColor rgb="FFCC0099"/>
        </patternFill>
      </fill>
    </dxf>
    <dxf>
      <font>
        <color rgb="FFFFFFFF"/>
      </font>
      <fill>
        <patternFill>
          <bgColor rgb="FF00FF00"/>
        </patternFill>
      </fill>
    </dxf>
    <dxf>
      <font>
        <color rgb="FF99FFCC"/>
      </font>
      <fill>
        <patternFill>
          <bgColor rgb="FF009999"/>
        </patternFill>
      </fill>
    </dxf>
    <dxf>
      <font>
        <color rgb="FFFF9933"/>
      </font>
      <fill>
        <patternFill>
          <bgColor rgb="FF660033"/>
        </patternFill>
      </fill>
    </dxf>
    <dxf>
      <font>
        <color theme="0"/>
      </font>
      <fill>
        <patternFill>
          <bgColor rgb="FFFF9999"/>
        </patternFill>
      </fill>
    </dxf>
    <dxf>
      <font>
        <color theme="0"/>
      </font>
      <fill>
        <patternFill>
          <bgColor theme="8" tint="0.59996337778862885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</dxfs>
  <tableStyles count="0" defaultTableStyle="TableStyleMedium2" defaultPivotStyle="PivotStyleLight16"/>
  <colors>
    <mruColors>
      <color rgb="FFFF5050"/>
      <color rgb="FFFF0066"/>
      <color rgb="FFFFFF00"/>
      <color rgb="FFFF3399"/>
      <color rgb="FFFFCCFF"/>
      <color rgb="FFFFCC99"/>
      <color rgb="FFCC00FF"/>
      <color rgb="FFFFFF99"/>
      <color rgb="FFFFFF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285750</xdr:colOff>
      <xdr:row>1</xdr:row>
      <xdr:rowOff>123825</xdr:rowOff>
    </xdr:from>
    <xdr:to>
      <xdr:col>11</xdr:col>
      <xdr:colOff>13201</xdr:colOff>
      <xdr:row>2</xdr:row>
      <xdr:rowOff>104294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991F3C42-D254-479D-8356-0D8A8428B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295275"/>
          <a:ext cx="3470776" cy="151919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0</xdr:row>
      <xdr:rowOff>161925</xdr:rowOff>
    </xdr:from>
    <xdr:to>
      <xdr:col>2</xdr:col>
      <xdr:colOff>923925</xdr:colOff>
      <xdr:row>2</xdr:row>
      <xdr:rowOff>161028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xmlns="" id="{57FC2EAA-A0F8-4207-8710-F7649669E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5"/>
          <a:ext cx="2476500" cy="342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E350"/>
  <sheetViews>
    <sheetView zoomScale="80" zoomScaleNormal="80" workbookViewId="0">
      <pane xSplit="4" ySplit="1" topLeftCell="T2" activePane="bottomRight" state="frozen"/>
      <selection pane="topRight" activeCell="E1" sqref="E1"/>
      <selection pane="bottomLeft" activeCell="A2" sqref="A2"/>
      <selection pane="bottomRight" activeCell="E1" sqref="E1:AE1048576"/>
    </sheetView>
  </sheetViews>
  <sheetFormatPr baseColWidth="10" defaultRowHeight="13.8" x14ac:dyDescent="0.25"/>
  <cols>
    <col min="1" max="1" width="3.8984375" style="76" bestFit="1" customWidth="1"/>
    <col min="2" max="2" width="37.8984375" style="77" bestFit="1" customWidth="1"/>
    <col min="3" max="3" width="9.5" style="78" bestFit="1" customWidth="1"/>
    <col min="4" max="4" width="9.59765625" style="46" bestFit="1" customWidth="1"/>
    <col min="5" max="5" width="14.3984375" style="11" bestFit="1" customWidth="1"/>
    <col min="6" max="6" width="7.69921875" style="3" bestFit="1" customWidth="1"/>
    <col min="7" max="7" width="8.59765625" style="85" bestFit="1" customWidth="1"/>
    <col min="8" max="9" width="9.69921875" style="85" bestFit="1" customWidth="1"/>
    <col min="10" max="10" width="3.5" style="81" bestFit="1" customWidth="1"/>
    <col min="11" max="11" width="4.796875" style="85" bestFit="1" customWidth="1"/>
    <col min="12" max="12" width="5.19921875" style="85" bestFit="1" customWidth="1"/>
    <col min="13" max="13" width="5.19921875" style="46" customWidth="1"/>
    <col min="14" max="14" width="10.5" style="119" bestFit="1" customWidth="1"/>
    <col min="15" max="15" width="6.3984375" style="79" bestFit="1" customWidth="1"/>
    <col min="16" max="16" width="11.5" style="79" bestFit="1" customWidth="1"/>
    <col min="17" max="17" width="7.8984375" style="3" bestFit="1" customWidth="1"/>
    <col min="18" max="18" width="12" style="117" bestFit="1" customWidth="1"/>
    <col min="19" max="19" width="12.09765625" style="5" bestFit="1" customWidth="1"/>
    <col min="20" max="20" width="6.5" style="78" bestFit="1" customWidth="1"/>
    <col min="21" max="21" width="8.09765625" style="78" bestFit="1" customWidth="1"/>
    <col min="22" max="22" width="8.3984375" style="10" bestFit="1" customWidth="1"/>
    <col min="23" max="23" width="23.19921875" style="118" bestFit="1" customWidth="1"/>
    <col min="24" max="24" width="8.69921875" style="3" bestFit="1" customWidth="1"/>
    <col min="25" max="25" width="6.09765625" style="88" bestFit="1" customWidth="1"/>
    <col min="26" max="26" width="20.5" style="3" bestFit="1" customWidth="1"/>
    <col min="27" max="27" width="13.19921875" style="5" bestFit="1" customWidth="1"/>
    <col min="28" max="28" width="5.09765625" style="5" bestFit="1" customWidth="1"/>
    <col min="29" max="29" width="4.5" style="115" bestFit="1" customWidth="1"/>
    <col min="30" max="30" width="8.69921875" style="115" bestFit="1" customWidth="1"/>
    <col min="31" max="31" width="4.8984375" style="78" bestFit="1" customWidth="1"/>
    <col min="32" max="32" width="2.8984375" style="3" bestFit="1" customWidth="1"/>
    <col min="33" max="16384" width="11.19921875" style="3"/>
  </cols>
  <sheetData>
    <row r="1" spans="1:31" x14ac:dyDescent="0.25">
      <c r="A1" s="125" t="s">
        <v>108</v>
      </c>
      <c r="B1" s="86" t="s">
        <v>19</v>
      </c>
      <c r="C1" s="86" t="s">
        <v>9</v>
      </c>
      <c r="D1" s="45" t="s">
        <v>62</v>
      </c>
      <c r="E1" s="6" t="s">
        <v>95</v>
      </c>
      <c r="F1" s="86" t="s">
        <v>2</v>
      </c>
      <c r="G1" s="45" t="s">
        <v>113</v>
      </c>
      <c r="H1" s="45" t="s">
        <v>3</v>
      </c>
      <c r="I1" s="45" t="s">
        <v>4</v>
      </c>
      <c r="J1" s="80" t="s">
        <v>5</v>
      </c>
      <c r="K1" s="45" t="s">
        <v>26</v>
      </c>
      <c r="L1" s="45" t="s">
        <v>7</v>
      </c>
      <c r="M1" s="45" t="s">
        <v>92</v>
      </c>
      <c r="N1" s="2" t="s">
        <v>6</v>
      </c>
      <c r="O1" s="45" t="s">
        <v>8</v>
      </c>
      <c r="P1" s="45" t="s">
        <v>1</v>
      </c>
      <c r="Q1" s="86" t="s">
        <v>10</v>
      </c>
      <c r="R1" s="116" t="s">
        <v>94</v>
      </c>
      <c r="S1" s="6" t="s">
        <v>93</v>
      </c>
      <c r="T1" s="86" t="s">
        <v>11</v>
      </c>
      <c r="U1" s="86" t="s">
        <v>12</v>
      </c>
      <c r="V1" s="7" t="s">
        <v>13</v>
      </c>
      <c r="W1" s="86" t="s">
        <v>15</v>
      </c>
      <c r="X1" s="86" t="s">
        <v>109</v>
      </c>
      <c r="Y1" s="86" t="s">
        <v>0</v>
      </c>
      <c r="Z1" s="86" t="s">
        <v>14</v>
      </c>
      <c r="AA1" s="6" t="s">
        <v>106</v>
      </c>
      <c r="AB1" s="6" t="s">
        <v>110</v>
      </c>
      <c r="AC1" s="113" t="s">
        <v>117</v>
      </c>
      <c r="AD1" s="113" t="s">
        <v>128</v>
      </c>
      <c r="AE1" s="86" t="s">
        <v>111</v>
      </c>
    </row>
    <row r="2" spans="1:31" ht="15.6" x14ac:dyDescent="0.3">
      <c r="A2" s="126">
        <f>IF($B2="","",COUNTA($B$2:$B2))</f>
        <v>1</v>
      </c>
      <c r="B2" s="77" t="s">
        <v>120</v>
      </c>
      <c r="C2" s="4" t="s">
        <v>119</v>
      </c>
      <c r="F2" s="5"/>
      <c r="Q2" s="8"/>
      <c r="R2" s="89"/>
      <c r="S2" s="8"/>
      <c r="T2" s="4"/>
      <c r="U2" s="4"/>
      <c r="V2" s="9"/>
      <c r="W2" s="120"/>
      <c r="X2" s="4"/>
      <c r="Y2" s="97"/>
      <c r="Z2" s="4"/>
      <c r="AA2" s="8"/>
      <c r="AB2" s="8"/>
      <c r="AC2" s="114"/>
      <c r="AD2" s="114"/>
    </row>
    <row r="3" spans="1:31" ht="15.6" x14ac:dyDescent="0.3">
      <c r="A3" s="126">
        <f>IF($B3="","",COUNTA($B$2:$B3))</f>
        <v>2</v>
      </c>
      <c r="B3" s="77" t="s">
        <v>121</v>
      </c>
      <c r="C3" s="4" t="s">
        <v>119</v>
      </c>
      <c r="F3" s="5"/>
      <c r="Q3" s="8"/>
      <c r="R3" s="89"/>
      <c r="S3" s="8"/>
      <c r="T3" s="4"/>
      <c r="U3" s="4"/>
      <c r="V3" s="9"/>
      <c r="W3" s="120"/>
      <c r="X3" s="4"/>
      <c r="Y3" s="97"/>
      <c r="Z3" s="4"/>
      <c r="AA3" s="8"/>
      <c r="AB3" s="8"/>
      <c r="AC3" s="114"/>
      <c r="AD3" s="114"/>
    </row>
    <row r="4" spans="1:31" ht="15.6" x14ac:dyDescent="0.3">
      <c r="A4" s="126">
        <f>IF($B4="","",COUNTA($B$2:$B4))</f>
        <v>3</v>
      </c>
      <c r="B4" s="77" t="s">
        <v>122</v>
      </c>
      <c r="C4" s="4" t="s">
        <v>119</v>
      </c>
      <c r="F4" s="5"/>
      <c r="Q4" s="8"/>
      <c r="R4" s="89"/>
      <c r="S4" s="8"/>
      <c r="T4" s="4"/>
      <c r="U4" s="4"/>
      <c r="V4" s="9"/>
      <c r="W4" s="120"/>
      <c r="X4" s="4"/>
      <c r="Y4" s="97"/>
      <c r="Z4" s="4"/>
      <c r="AA4" s="8"/>
      <c r="AB4" s="8"/>
      <c r="AC4" s="114"/>
      <c r="AD4" s="114"/>
    </row>
    <row r="5" spans="1:31" ht="15.6" x14ac:dyDescent="0.3">
      <c r="A5" s="126">
        <f>IF($B5="","",COUNTA($B$2:$B5))</f>
        <v>4</v>
      </c>
      <c r="B5" s="77" t="s">
        <v>123</v>
      </c>
      <c r="C5" s="4" t="s">
        <v>119</v>
      </c>
      <c r="E5" s="8"/>
      <c r="F5" s="5"/>
      <c r="Q5" s="8"/>
      <c r="R5" s="89"/>
      <c r="S5" s="8"/>
      <c r="T5" s="4"/>
      <c r="U5" s="4"/>
      <c r="V5" s="9"/>
      <c r="W5" s="120"/>
      <c r="X5" s="4"/>
      <c r="Y5" s="97"/>
      <c r="Z5" s="4"/>
      <c r="AA5" s="8"/>
      <c r="AB5" s="8"/>
      <c r="AC5" s="114"/>
      <c r="AD5" s="114"/>
    </row>
    <row r="6" spans="1:31" ht="15.6" x14ac:dyDescent="0.3">
      <c r="A6" s="126">
        <f>IF($B6="","",COUNTA($B$2:$B6))</f>
        <v>5</v>
      </c>
      <c r="B6" s="77" t="s">
        <v>124</v>
      </c>
      <c r="C6" s="4" t="s">
        <v>119</v>
      </c>
      <c r="E6" s="8"/>
      <c r="F6" s="5"/>
      <c r="Q6" s="8"/>
      <c r="R6" s="89"/>
      <c r="S6" s="8"/>
      <c r="T6" s="4"/>
      <c r="U6" s="4"/>
      <c r="V6" s="9"/>
      <c r="W6" s="120"/>
      <c r="X6" s="4"/>
      <c r="Y6" s="97"/>
      <c r="Z6" s="4"/>
      <c r="AA6" s="8"/>
      <c r="AB6" s="8"/>
      <c r="AC6" s="114"/>
      <c r="AD6" s="114"/>
    </row>
    <row r="7" spans="1:31" ht="15.6" x14ac:dyDescent="0.3">
      <c r="A7" s="126">
        <f>IF($B7="","",COUNTA($B$2:$B7))</f>
        <v>6</v>
      </c>
      <c r="B7" s="77" t="s">
        <v>126</v>
      </c>
      <c r="C7" s="4" t="s">
        <v>125</v>
      </c>
      <c r="E7" s="8"/>
      <c r="F7" s="5"/>
      <c r="Q7" s="8"/>
      <c r="R7" s="89"/>
      <c r="S7" s="8"/>
      <c r="T7" s="4"/>
      <c r="U7" s="4"/>
      <c r="V7" s="9"/>
      <c r="W7" s="120"/>
      <c r="X7" s="4"/>
      <c r="Y7" s="97"/>
      <c r="Z7" s="4"/>
      <c r="AA7" s="8"/>
      <c r="AB7" s="8"/>
      <c r="AC7" s="114"/>
      <c r="AD7" s="114"/>
    </row>
    <row r="8" spans="1:31" ht="15.6" x14ac:dyDescent="0.3">
      <c r="A8" s="126">
        <f>IF($B8="","",COUNTA($B$2:$B8))</f>
        <v>7</v>
      </c>
      <c r="B8" s="77" t="s">
        <v>127</v>
      </c>
      <c r="C8" s="4" t="s">
        <v>119</v>
      </c>
      <c r="E8" s="8"/>
      <c r="F8" s="5"/>
      <c r="Q8" s="8"/>
      <c r="R8" s="89"/>
      <c r="S8" s="8"/>
      <c r="T8" s="4"/>
      <c r="U8" s="4"/>
      <c r="V8" s="9"/>
      <c r="W8" s="120"/>
      <c r="X8" s="4"/>
      <c r="Y8" s="97"/>
      <c r="Z8" s="4"/>
      <c r="AA8" s="8"/>
      <c r="AB8" s="8"/>
      <c r="AC8" s="114"/>
      <c r="AD8" s="114"/>
    </row>
    <row r="9" spans="1:31" ht="15.6" x14ac:dyDescent="0.3">
      <c r="A9" s="126" t="str">
        <f>IF($B9="","",COUNTA($B$2:$B9))</f>
        <v/>
      </c>
      <c r="C9" s="4"/>
      <c r="E9" s="8"/>
      <c r="F9" s="5"/>
      <c r="Q9" s="8"/>
      <c r="R9" s="89"/>
      <c r="S9" s="8"/>
      <c r="T9" s="4"/>
      <c r="U9" s="4"/>
      <c r="V9" s="9"/>
      <c r="W9" s="120"/>
      <c r="X9" s="4"/>
      <c r="Y9" s="97"/>
      <c r="Z9" s="4"/>
      <c r="AA9" s="8"/>
      <c r="AB9" s="8"/>
      <c r="AC9" s="114"/>
      <c r="AD9" s="114"/>
    </row>
    <row r="10" spans="1:31" ht="15.6" x14ac:dyDescent="0.3">
      <c r="A10" s="126" t="str">
        <f>IF($B10="","",COUNTA($B$2:$B10))</f>
        <v/>
      </c>
      <c r="C10" s="4"/>
      <c r="E10" s="8"/>
      <c r="F10" s="5"/>
      <c r="Q10" s="8"/>
      <c r="R10" s="89"/>
      <c r="S10" s="8"/>
      <c r="T10" s="4"/>
      <c r="U10" s="4"/>
      <c r="V10" s="9"/>
      <c r="W10" s="120"/>
      <c r="X10" s="4"/>
      <c r="Y10" s="97"/>
      <c r="Z10" s="4"/>
      <c r="AA10" s="8"/>
      <c r="AB10" s="8"/>
      <c r="AC10" s="114"/>
      <c r="AD10" s="114"/>
    </row>
    <row r="11" spans="1:31" ht="15.6" x14ac:dyDescent="0.3">
      <c r="A11" s="126" t="str">
        <f>IF($B11="","",COUNTA($B$2:$B11))</f>
        <v/>
      </c>
      <c r="C11" s="4"/>
      <c r="E11" s="8"/>
      <c r="F11" s="5"/>
      <c r="Q11" s="8"/>
      <c r="R11" s="89"/>
      <c r="S11" s="8"/>
      <c r="T11" s="4"/>
      <c r="U11" s="4"/>
      <c r="V11" s="9"/>
      <c r="W11" s="120"/>
      <c r="X11" s="4"/>
      <c r="Y11" s="97"/>
      <c r="Z11" s="4"/>
      <c r="AA11" s="8"/>
      <c r="AB11" s="8"/>
      <c r="AC11" s="114"/>
      <c r="AD11" s="114"/>
    </row>
    <row r="12" spans="1:31" ht="15.6" x14ac:dyDescent="0.3">
      <c r="A12" s="126" t="str">
        <f>IF($B12="","",COUNTA($B$2:$B12))</f>
        <v/>
      </c>
      <c r="C12" s="4"/>
      <c r="E12" s="8"/>
      <c r="F12" s="5"/>
      <c r="Q12" s="8"/>
      <c r="R12" s="89"/>
      <c r="S12" s="8"/>
      <c r="T12" s="4"/>
      <c r="U12" s="4"/>
      <c r="V12" s="9"/>
      <c r="W12" s="120"/>
      <c r="X12" s="4"/>
      <c r="Y12" s="97"/>
      <c r="Z12" s="4"/>
      <c r="AA12" s="8"/>
      <c r="AB12" s="8"/>
      <c r="AC12" s="114"/>
      <c r="AD12" s="114"/>
    </row>
    <row r="13" spans="1:31" ht="15.6" x14ac:dyDescent="0.3">
      <c r="A13" s="126" t="str">
        <f>IF($B13="","",COUNTA($B$2:$B13))</f>
        <v/>
      </c>
      <c r="C13" s="4"/>
      <c r="E13" s="8"/>
      <c r="F13" s="5"/>
      <c r="Q13" s="8"/>
      <c r="R13" s="89"/>
      <c r="S13" s="8"/>
      <c r="T13" s="4"/>
      <c r="U13" s="4"/>
      <c r="V13" s="9"/>
      <c r="W13" s="120"/>
      <c r="X13" s="4"/>
      <c r="Y13" s="97"/>
      <c r="Z13" s="4"/>
      <c r="AA13" s="8"/>
      <c r="AB13" s="8"/>
      <c r="AC13" s="114"/>
      <c r="AD13" s="114"/>
    </row>
    <row r="14" spans="1:31" ht="15.6" x14ac:dyDescent="0.3">
      <c r="A14" s="126" t="str">
        <f>IF($B14="","",COUNTA($B$2:$B14))</f>
        <v/>
      </c>
      <c r="C14" s="4"/>
      <c r="E14" s="8"/>
      <c r="F14" s="5"/>
      <c r="Q14" s="8"/>
      <c r="R14" s="89"/>
      <c r="S14" s="8"/>
      <c r="T14" s="4"/>
      <c r="U14" s="4"/>
      <c r="V14" s="9"/>
      <c r="W14" s="120"/>
      <c r="X14" s="4"/>
      <c r="Y14" s="97"/>
      <c r="Z14" s="4"/>
      <c r="AA14" s="8"/>
      <c r="AB14" s="8"/>
      <c r="AC14" s="114"/>
      <c r="AD14" s="114"/>
    </row>
    <row r="15" spans="1:31" ht="15.6" x14ac:dyDescent="0.3">
      <c r="A15" s="126" t="str">
        <f>IF($B15="","",COUNTA($B$2:$B15))</f>
        <v/>
      </c>
      <c r="C15" s="4"/>
      <c r="E15" s="8"/>
      <c r="F15" s="5"/>
      <c r="Q15" s="8"/>
      <c r="R15" s="89"/>
      <c r="S15" s="8"/>
      <c r="T15" s="4"/>
      <c r="U15" s="4"/>
      <c r="V15" s="9"/>
      <c r="W15" s="120"/>
      <c r="X15" s="4"/>
      <c r="Y15" s="97"/>
      <c r="Z15" s="4"/>
      <c r="AA15" s="8"/>
      <c r="AB15" s="8"/>
      <c r="AC15" s="114"/>
      <c r="AD15" s="114"/>
    </row>
    <row r="16" spans="1:31" ht="15.6" x14ac:dyDescent="0.3">
      <c r="A16" s="126" t="str">
        <f>IF($B16="","",COUNTA($B$2:$B16))</f>
        <v/>
      </c>
      <c r="C16" s="4"/>
      <c r="E16" s="8"/>
      <c r="F16" s="5"/>
      <c r="Q16" s="8"/>
      <c r="R16" s="89"/>
      <c r="S16" s="8"/>
      <c r="T16" s="4"/>
      <c r="U16" s="4"/>
      <c r="V16" s="9"/>
      <c r="W16" s="120"/>
      <c r="X16" s="4"/>
      <c r="Y16" s="97"/>
      <c r="Z16" s="4"/>
      <c r="AA16" s="8"/>
      <c r="AB16" s="8"/>
      <c r="AC16" s="114"/>
      <c r="AD16" s="114"/>
    </row>
    <row r="17" spans="1:30" ht="15.6" x14ac:dyDescent="0.3">
      <c r="A17" s="126" t="str">
        <f>IF($B17="","",COUNTA($B$2:$B17))</f>
        <v/>
      </c>
      <c r="C17" s="4"/>
      <c r="E17" s="8"/>
      <c r="F17" s="5"/>
      <c r="Q17" s="8"/>
      <c r="R17" s="89"/>
      <c r="S17" s="8"/>
      <c r="T17" s="4"/>
      <c r="U17" s="4"/>
      <c r="V17" s="9"/>
      <c r="W17" s="120"/>
      <c r="X17" s="4"/>
      <c r="Y17" s="97"/>
      <c r="Z17" s="4"/>
      <c r="AA17" s="8"/>
      <c r="AB17" s="8"/>
      <c r="AC17" s="114"/>
      <c r="AD17" s="114"/>
    </row>
    <row r="18" spans="1:30" ht="15.6" x14ac:dyDescent="0.3">
      <c r="A18" s="126" t="str">
        <f>IF($B18="","",COUNTA($B$2:$B18))</f>
        <v/>
      </c>
      <c r="C18" s="4"/>
      <c r="E18" s="8"/>
      <c r="F18" s="5"/>
      <c r="Q18" s="8"/>
      <c r="R18" s="89"/>
      <c r="S18" s="8"/>
      <c r="T18" s="4"/>
      <c r="U18" s="4"/>
      <c r="V18" s="9"/>
      <c r="W18" s="120"/>
      <c r="X18" s="4"/>
      <c r="Y18" s="97"/>
      <c r="Z18" s="4"/>
      <c r="AA18" s="8"/>
      <c r="AB18" s="8"/>
      <c r="AC18" s="114"/>
      <c r="AD18" s="114"/>
    </row>
    <row r="19" spans="1:30" ht="15.6" x14ac:dyDescent="0.3">
      <c r="A19" s="126" t="str">
        <f>IF($B19="","",COUNTA($B$2:$B19))</f>
        <v/>
      </c>
      <c r="C19" s="4"/>
      <c r="E19" s="8"/>
      <c r="F19" s="5"/>
      <c r="Q19" s="8"/>
      <c r="R19" s="89"/>
      <c r="S19" s="8"/>
      <c r="T19" s="4"/>
      <c r="U19" s="4"/>
      <c r="V19" s="9"/>
      <c r="W19" s="120"/>
      <c r="X19" s="4"/>
      <c r="Y19" s="97"/>
      <c r="Z19" s="4"/>
      <c r="AA19" s="8"/>
      <c r="AB19" s="8"/>
      <c r="AC19" s="114"/>
      <c r="AD19" s="114"/>
    </row>
    <row r="20" spans="1:30" ht="15.6" x14ac:dyDescent="0.3">
      <c r="A20" s="126" t="str">
        <f>IF($B20="","",COUNTA($B$2:$B20))</f>
        <v/>
      </c>
      <c r="C20" s="4"/>
      <c r="E20" s="8"/>
      <c r="F20" s="5"/>
      <c r="Q20" s="8"/>
      <c r="R20" s="89"/>
      <c r="S20" s="8"/>
      <c r="T20" s="4"/>
      <c r="U20" s="4"/>
      <c r="V20" s="9"/>
      <c r="W20" s="120"/>
      <c r="X20" s="4"/>
      <c r="Y20" s="97"/>
      <c r="Z20" s="4"/>
      <c r="AA20" s="8"/>
      <c r="AB20" s="8"/>
      <c r="AC20" s="114"/>
      <c r="AD20" s="114"/>
    </row>
    <row r="21" spans="1:30" ht="15.6" x14ac:dyDescent="0.3">
      <c r="A21" s="126" t="str">
        <f>IF($B21="","",COUNTA($B$2:$B21))</f>
        <v/>
      </c>
      <c r="C21" s="4"/>
      <c r="E21" s="8"/>
      <c r="F21" s="5"/>
      <c r="Q21" s="8"/>
      <c r="R21" s="89"/>
      <c r="S21" s="8"/>
      <c r="T21" s="4"/>
      <c r="U21" s="4"/>
      <c r="V21" s="9"/>
      <c r="W21" s="120"/>
      <c r="X21" s="4"/>
      <c r="Y21" s="97"/>
      <c r="Z21" s="4"/>
      <c r="AA21" s="8"/>
      <c r="AB21" s="8"/>
      <c r="AC21" s="114"/>
      <c r="AD21" s="114"/>
    </row>
    <row r="22" spans="1:30" ht="15.6" x14ac:dyDescent="0.3">
      <c r="A22" s="126" t="str">
        <f>IF($B22="","",COUNTA($B$2:$B22))</f>
        <v/>
      </c>
      <c r="C22" s="4"/>
      <c r="E22" s="8"/>
      <c r="F22" s="5"/>
      <c r="Q22" s="8"/>
      <c r="R22" s="89"/>
      <c r="S22" s="8"/>
      <c r="T22" s="4"/>
      <c r="U22" s="4"/>
      <c r="V22" s="9"/>
      <c r="W22" s="120"/>
      <c r="X22" s="4"/>
      <c r="Y22" s="97"/>
      <c r="Z22" s="4"/>
      <c r="AA22" s="8"/>
      <c r="AB22" s="8"/>
      <c r="AC22" s="114"/>
      <c r="AD22" s="114"/>
    </row>
    <row r="23" spans="1:30" ht="15.6" x14ac:dyDescent="0.3">
      <c r="A23" s="126" t="str">
        <f>IF($B23="","",COUNTA($B$2:$B23))</f>
        <v/>
      </c>
      <c r="C23" s="4"/>
      <c r="E23" s="8"/>
      <c r="F23" s="5"/>
      <c r="Q23" s="8"/>
      <c r="R23" s="89"/>
      <c r="S23" s="8"/>
      <c r="T23" s="4"/>
      <c r="U23" s="4"/>
      <c r="V23" s="9"/>
      <c r="W23" s="120"/>
      <c r="X23" s="4"/>
      <c r="Y23" s="97"/>
      <c r="Z23" s="4"/>
      <c r="AA23" s="8"/>
      <c r="AB23" s="8"/>
      <c r="AC23" s="114"/>
      <c r="AD23" s="114"/>
    </row>
    <row r="24" spans="1:30" ht="15.6" x14ac:dyDescent="0.3">
      <c r="A24" s="126" t="str">
        <f>IF($B24="","",COUNTA($B$2:$B24))</f>
        <v/>
      </c>
      <c r="C24" s="4"/>
      <c r="E24" s="8"/>
      <c r="F24" s="5"/>
      <c r="Q24" s="8"/>
      <c r="R24" s="89"/>
      <c r="S24" s="8"/>
      <c r="T24" s="4"/>
      <c r="U24" s="4"/>
      <c r="V24" s="9"/>
      <c r="W24" s="120"/>
      <c r="X24" s="4"/>
      <c r="Y24" s="97"/>
      <c r="Z24" s="4"/>
      <c r="AA24" s="8"/>
      <c r="AB24" s="8"/>
      <c r="AC24" s="114"/>
      <c r="AD24" s="114"/>
    </row>
    <row r="25" spans="1:30" ht="15.6" x14ac:dyDescent="0.3">
      <c r="A25" s="126" t="str">
        <f>IF($B25="","",COUNTA($B$2:$B25))</f>
        <v/>
      </c>
      <c r="C25" s="4"/>
      <c r="E25" s="8"/>
      <c r="F25" s="5"/>
      <c r="Q25" s="8"/>
      <c r="R25" s="89"/>
      <c r="S25" s="8"/>
      <c r="T25" s="4"/>
      <c r="U25" s="4"/>
      <c r="V25" s="9"/>
      <c r="W25" s="120"/>
      <c r="X25" s="4"/>
      <c r="Y25" s="97"/>
      <c r="Z25" s="4"/>
      <c r="AA25" s="8"/>
      <c r="AB25" s="8"/>
      <c r="AC25" s="114"/>
      <c r="AD25" s="114"/>
    </row>
    <row r="26" spans="1:30" ht="15.6" x14ac:dyDescent="0.3">
      <c r="A26" s="126" t="str">
        <f>IF($B26="","",COUNTA($B$2:$B26))</f>
        <v/>
      </c>
      <c r="C26" s="4"/>
      <c r="E26" s="8"/>
      <c r="F26" s="5"/>
      <c r="Q26" s="8"/>
      <c r="R26" s="89"/>
      <c r="S26" s="8"/>
      <c r="T26" s="4"/>
      <c r="U26" s="4"/>
      <c r="V26" s="9"/>
      <c r="W26" s="120"/>
      <c r="X26" s="4"/>
      <c r="Y26" s="97"/>
      <c r="Z26" s="4"/>
      <c r="AA26" s="8"/>
      <c r="AB26" s="8"/>
      <c r="AC26" s="114"/>
      <c r="AD26" s="114"/>
    </row>
    <row r="27" spans="1:30" ht="15.6" x14ac:dyDescent="0.3">
      <c r="A27" s="126" t="str">
        <f>IF($B27="","",COUNTA($B$2:$B27))</f>
        <v/>
      </c>
      <c r="C27" s="4"/>
      <c r="E27" s="8"/>
      <c r="F27" s="5"/>
      <c r="Q27" s="8"/>
      <c r="R27" s="89"/>
      <c r="S27" s="8"/>
      <c r="T27" s="4"/>
      <c r="U27" s="4"/>
      <c r="V27" s="9"/>
      <c r="W27" s="120"/>
      <c r="X27" s="4"/>
      <c r="Y27" s="97"/>
      <c r="Z27" s="4"/>
      <c r="AA27" s="8"/>
      <c r="AB27" s="8"/>
      <c r="AC27" s="114"/>
      <c r="AD27" s="114"/>
    </row>
    <row r="28" spans="1:30" ht="15.6" x14ac:dyDescent="0.3">
      <c r="A28" s="126" t="str">
        <f>IF($B28="","",COUNTA($B$2:$B28))</f>
        <v/>
      </c>
      <c r="C28" s="4"/>
      <c r="E28" s="8"/>
      <c r="F28" s="5"/>
      <c r="Q28" s="8"/>
      <c r="R28" s="89"/>
      <c r="S28" s="8"/>
      <c r="T28" s="4"/>
      <c r="U28" s="4"/>
      <c r="V28" s="9"/>
      <c r="W28" s="120"/>
      <c r="X28" s="4"/>
      <c r="Y28" s="97"/>
      <c r="Z28" s="4"/>
      <c r="AA28" s="8"/>
      <c r="AB28" s="8"/>
      <c r="AC28" s="114"/>
      <c r="AD28" s="114"/>
    </row>
    <row r="29" spans="1:30" ht="15.6" x14ac:dyDescent="0.3">
      <c r="A29" s="126" t="str">
        <f>IF($B29="","",COUNTA($B$2:$B29))</f>
        <v/>
      </c>
      <c r="C29" s="4"/>
      <c r="E29" s="8"/>
      <c r="F29" s="5"/>
      <c r="Q29" s="8"/>
      <c r="R29" s="89"/>
      <c r="S29" s="8"/>
      <c r="T29" s="4"/>
      <c r="U29" s="4"/>
      <c r="V29" s="9"/>
      <c r="W29" s="120"/>
      <c r="X29" s="4"/>
      <c r="Y29" s="97"/>
      <c r="Z29" s="4"/>
      <c r="AA29" s="8"/>
      <c r="AB29" s="8"/>
      <c r="AC29" s="114"/>
      <c r="AD29" s="114"/>
    </row>
    <row r="30" spans="1:30" ht="15.6" x14ac:dyDescent="0.3">
      <c r="A30" s="126" t="str">
        <f>IF($B30="","",COUNTA($B$2:$B30))</f>
        <v/>
      </c>
      <c r="C30" s="4"/>
      <c r="E30" s="8"/>
      <c r="F30" s="5"/>
      <c r="Q30" s="8"/>
      <c r="R30" s="89"/>
      <c r="S30" s="8"/>
      <c r="T30" s="4"/>
      <c r="U30" s="4"/>
      <c r="V30" s="9"/>
      <c r="W30" s="120"/>
      <c r="X30" s="4"/>
      <c r="Y30" s="97"/>
      <c r="Z30" s="4"/>
      <c r="AA30" s="8"/>
      <c r="AB30" s="8"/>
      <c r="AC30" s="114"/>
      <c r="AD30" s="114"/>
    </row>
    <row r="31" spans="1:30" ht="15.6" x14ac:dyDescent="0.3">
      <c r="A31" s="126" t="str">
        <f>IF($B31="","",COUNTA($B$2:$B31))</f>
        <v/>
      </c>
      <c r="C31" s="4"/>
      <c r="E31" s="8"/>
      <c r="F31" s="5"/>
      <c r="Q31" s="8"/>
      <c r="R31" s="89"/>
      <c r="S31" s="8"/>
      <c r="T31" s="4"/>
      <c r="U31" s="4"/>
      <c r="V31" s="9"/>
      <c r="W31" s="120"/>
      <c r="X31" s="4"/>
      <c r="Y31" s="97"/>
      <c r="Z31" s="4"/>
      <c r="AA31" s="8"/>
      <c r="AB31" s="8"/>
      <c r="AC31" s="114"/>
      <c r="AD31" s="114"/>
    </row>
    <row r="32" spans="1:30" ht="15.6" x14ac:dyDescent="0.3">
      <c r="A32" s="126" t="str">
        <f>IF($B32="","",COUNTA($B$2:$B32))</f>
        <v/>
      </c>
      <c r="C32" s="4"/>
      <c r="E32" s="8"/>
      <c r="F32" s="5"/>
      <c r="Q32" s="8"/>
      <c r="R32" s="89"/>
      <c r="S32" s="8"/>
      <c r="T32" s="4"/>
      <c r="U32" s="4"/>
      <c r="V32" s="9"/>
      <c r="W32" s="120"/>
      <c r="X32" s="4"/>
      <c r="Y32" s="97"/>
      <c r="Z32" s="4"/>
      <c r="AA32" s="8"/>
      <c r="AB32" s="8"/>
      <c r="AC32" s="114"/>
      <c r="AD32" s="114"/>
    </row>
    <row r="33" spans="1:30" ht="15.6" x14ac:dyDescent="0.3">
      <c r="A33" s="126" t="str">
        <f>IF($B33="","",COUNTA($B$2:$B33))</f>
        <v/>
      </c>
      <c r="C33" s="4"/>
      <c r="E33" s="8"/>
      <c r="F33" s="5"/>
      <c r="Q33" s="8"/>
      <c r="R33" s="89"/>
      <c r="S33" s="8"/>
      <c r="T33" s="4"/>
      <c r="U33" s="4"/>
      <c r="V33" s="9"/>
      <c r="W33" s="120"/>
      <c r="X33" s="4"/>
      <c r="Y33" s="97"/>
      <c r="Z33" s="4"/>
      <c r="AA33" s="8"/>
      <c r="AB33" s="8"/>
      <c r="AC33" s="114"/>
      <c r="AD33" s="114"/>
    </row>
    <row r="34" spans="1:30" ht="15.6" x14ac:dyDescent="0.3">
      <c r="A34" s="126" t="str">
        <f>IF($B34="","",COUNTA($B$2:$B34))</f>
        <v/>
      </c>
      <c r="C34" s="4"/>
      <c r="E34" s="8"/>
      <c r="F34" s="5"/>
      <c r="Q34" s="8"/>
      <c r="R34" s="89"/>
      <c r="S34" s="8"/>
      <c r="T34" s="4"/>
      <c r="U34" s="4"/>
      <c r="V34" s="9"/>
      <c r="W34" s="120"/>
      <c r="X34" s="4"/>
      <c r="Y34" s="97"/>
      <c r="Z34" s="4"/>
      <c r="AA34" s="8"/>
      <c r="AB34" s="8"/>
      <c r="AC34" s="114"/>
      <c r="AD34" s="114"/>
    </row>
    <row r="35" spans="1:30" ht="15.6" x14ac:dyDescent="0.3">
      <c r="A35" s="126" t="str">
        <f>IF($B35="","",COUNTA($B$2:$B35))</f>
        <v/>
      </c>
      <c r="C35" s="4"/>
      <c r="E35" s="8"/>
      <c r="F35" s="5"/>
      <c r="Q35" s="8"/>
      <c r="R35" s="89"/>
      <c r="S35" s="8"/>
      <c r="T35" s="4"/>
      <c r="U35" s="4"/>
      <c r="V35" s="9"/>
      <c r="W35" s="120"/>
      <c r="X35" s="4"/>
      <c r="Y35" s="97"/>
      <c r="Z35" s="4"/>
      <c r="AA35" s="8"/>
      <c r="AB35" s="8"/>
      <c r="AC35" s="114"/>
      <c r="AD35" s="114"/>
    </row>
    <row r="36" spans="1:30" ht="15.6" x14ac:dyDescent="0.3">
      <c r="A36" s="126" t="str">
        <f>IF($B36="","",COUNTA($B$2:$B36))</f>
        <v/>
      </c>
      <c r="C36" s="4"/>
      <c r="E36" s="8"/>
      <c r="F36" s="5"/>
      <c r="Q36" s="8"/>
      <c r="R36" s="89"/>
      <c r="S36" s="8"/>
      <c r="T36" s="4"/>
      <c r="U36" s="4"/>
      <c r="V36" s="9"/>
      <c r="W36" s="120"/>
      <c r="X36" s="4"/>
      <c r="Y36" s="97"/>
      <c r="Z36" s="4"/>
      <c r="AA36" s="8"/>
      <c r="AB36" s="8"/>
      <c r="AC36" s="114"/>
      <c r="AD36" s="114"/>
    </row>
    <row r="37" spans="1:30" ht="15.6" x14ac:dyDescent="0.3">
      <c r="A37" s="126" t="str">
        <f>IF($B37="","",COUNTA($B$2:$B37))</f>
        <v/>
      </c>
      <c r="C37" s="4"/>
      <c r="E37" s="8"/>
      <c r="F37" s="5"/>
      <c r="Q37" s="8"/>
      <c r="R37" s="89"/>
      <c r="S37" s="8"/>
      <c r="T37" s="4"/>
      <c r="U37" s="4"/>
      <c r="V37" s="9"/>
      <c r="W37" s="120"/>
      <c r="X37" s="4"/>
      <c r="Y37" s="97"/>
      <c r="Z37" s="4"/>
      <c r="AA37" s="8"/>
      <c r="AB37" s="8"/>
      <c r="AC37" s="114"/>
      <c r="AD37" s="114"/>
    </row>
    <row r="38" spans="1:30" ht="15.6" x14ac:dyDescent="0.3">
      <c r="A38" s="126" t="str">
        <f>IF($B38="","",COUNTA($B$2:$B38))</f>
        <v/>
      </c>
      <c r="C38" s="4"/>
      <c r="E38" s="8"/>
      <c r="F38" s="5"/>
      <c r="Q38" s="8"/>
      <c r="R38" s="89"/>
      <c r="S38" s="8"/>
      <c r="T38" s="4"/>
      <c r="U38" s="4"/>
      <c r="V38" s="9"/>
      <c r="W38" s="120"/>
      <c r="X38" s="4"/>
      <c r="Y38" s="97"/>
      <c r="Z38" s="4"/>
      <c r="AA38" s="8"/>
      <c r="AB38" s="8"/>
      <c r="AC38" s="114"/>
      <c r="AD38" s="114"/>
    </row>
    <row r="39" spans="1:30" ht="15.6" x14ac:dyDescent="0.3">
      <c r="A39" s="126" t="str">
        <f>IF($B39="","",COUNTA($B$2:$B39))</f>
        <v/>
      </c>
      <c r="C39" s="4"/>
      <c r="E39" s="8"/>
      <c r="F39" s="5"/>
      <c r="Q39" s="8"/>
      <c r="R39" s="89"/>
      <c r="S39" s="8"/>
      <c r="T39" s="4"/>
      <c r="U39" s="4"/>
      <c r="V39" s="9"/>
      <c r="W39" s="120"/>
      <c r="X39" s="4"/>
      <c r="Y39" s="97"/>
      <c r="Z39" s="4"/>
      <c r="AA39" s="8"/>
      <c r="AB39" s="8"/>
      <c r="AC39" s="114"/>
      <c r="AD39" s="114"/>
    </row>
    <row r="40" spans="1:30" ht="15.6" x14ac:dyDescent="0.3">
      <c r="A40" s="126" t="str">
        <f>IF($B40="","",COUNTA($B$2:$B40))</f>
        <v/>
      </c>
      <c r="C40" s="4"/>
      <c r="E40" s="8"/>
      <c r="F40" s="5"/>
      <c r="Q40" s="8"/>
      <c r="R40" s="89"/>
      <c r="S40" s="8"/>
      <c r="T40" s="4"/>
      <c r="U40" s="4"/>
      <c r="V40" s="9"/>
      <c r="W40" s="120"/>
      <c r="X40" s="4"/>
      <c r="Y40" s="97"/>
      <c r="Z40" s="4"/>
      <c r="AA40" s="8"/>
      <c r="AB40" s="8"/>
      <c r="AC40" s="114"/>
      <c r="AD40" s="114"/>
    </row>
    <row r="41" spans="1:30" ht="15.6" x14ac:dyDescent="0.3">
      <c r="A41" s="126" t="str">
        <f>IF($B41="","",COUNTA($B$2:$B41))</f>
        <v/>
      </c>
      <c r="C41" s="4"/>
      <c r="E41" s="8"/>
      <c r="F41" s="5"/>
      <c r="Q41" s="8"/>
      <c r="R41" s="89"/>
      <c r="S41" s="8"/>
      <c r="T41" s="4"/>
      <c r="U41" s="4"/>
      <c r="V41" s="9"/>
      <c r="W41" s="120"/>
      <c r="X41" s="4"/>
      <c r="Y41" s="97"/>
      <c r="Z41" s="4"/>
      <c r="AA41" s="8"/>
      <c r="AB41" s="8"/>
      <c r="AC41" s="114"/>
      <c r="AD41" s="114"/>
    </row>
    <row r="42" spans="1:30" ht="15.6" x14ac:dyDescent="0.3">
      <c r="A42" s="126" t="str">
        <f>IF($B42="","",COUNTA($B$2:$B42))</f>
        <v/>
      </c>
      <c r="C42" s="4"/>
      <c r="E42" s="8"/>
      <c r="F42" s="5"/>
      <c r="Q42" s="8"/>
      <c r="R42" s="89"/>
      <c r="S42" s="8"/>
      <c r="T42" s="4"/>
      <c r="U42" s="4"/>
      <c r="V42" s="9"/>
      <c r="W42" s="120"/>
      <c r="X42" s="4"/>
      <c r="Y42" s="97"/>
      <c r="Z42" s="4"/>
      <c r="AA42" s="8"/>
      <c r="AB42" s="8"/>
      <c r="AC42" s="114"/>
      <c r="AD42" s="114"/>
    </row>
    <row r="43" spans="1:30" ht="15.6" x14ac:dyDescent="0.3">
      <c r="A43" s="126" t="str">
        <f>IF($B43="","",COUNTA($B$2:$B43))</f>
        <v/>
      </c>
      <c r="C43" s="4"/>
      <c r="E43" s="8"/>
      <c r="F43" s="5"/>
      <c r="Q43" s="8"/>
      <c r="R43" s="89"/>
      <c r="S43" s="8"/>
      <c r="T43" s="4"/>
      <c r="U43" s="4"/>
      <c r="V43" s="9"/>
      <c r="W43" s="120"/>
      <c r="X43" s="4"/>
      <c r="Y43" s="97"/>
      <c r="Z43" s="4"/>
      <c r="AA43" s="8"/>
      <c r="AB43" s="8"/>
      <c r="AC43" s="114"/>
      <c r="AD43" s="114"/>
    </row>
    <row r="44" spans="1:30" ht="15.6" x14ac:dyDescent="0.3">
      <c r="A44" s="126" t="str">
        <f>IF($B44="","",COUNTA($B$2:$B44))</f>
        <v/>
      </c>
      <c r="C44" s="4"/>
      <c r="E44" s="8"/>
      <c r="F44" s="5"/>
      <c r="Q44" s="8"/>
      <c r="R44" s="89"/>
      <c r="S44" s="8"/>
      <c r="T44" s="4"/>
      <c r="U44" s="4"/>
      <c r="V44" s="9"/>
      <c r="W44" s="120"/>
      <c r="X44" s="4"/>
      <c r="Y44" s="97"/>
      <c r="Z44" s="4"/>
      <c r="AA44" s="8"/>
      <c r="AB44" s="8"/>
      <c r="AC44" s="114"/>
      <c r="AD44" s="114"/>
    </row>
    <row r="45" spans="1:30" ht="15.6" x14ac:dyDescent="0.3">
      <c r="A45" s="126" t="str">
        <f>IF($B45="","",COUNTA($B$2:$B45))</f>
        <v/>
      </c>
      <c r="C45" s="4"/>
      <c r="E45" s="8"/>
      <c r="F45" s="5"/>
      <c r="Q45" s="8"/>
      <c r="R45" s="89"/>
      <c r="S45" s="8"/>
      <c r="T45" s="4"/>
      <c r="U45" s="4"/>
      <c r="V45" s="9"/>
      <c r="W45" s="120"/>
      <c r="X45" s="4"/>
      <c r="Y45" s="97"/>
      <c r="Z45" s="4"/>
      <c r="AA45" s="8"/>
      <c r="AB45" s="8"/>
      <c r="AC45" s="114"/>
      <c r="AD45" s="114"/>
    </row>
    <row r="46" spans="1:30" ht="15.6" x14ac:dyDescent="0.3">
      <c r="A46" s="126" t="str">
        <f>IF($B46="","",COUNTA($B$2:$B46))</f>
        <v/>
      </c>
      <c r="C46" s="4"/>
      <c r="E46" s="8"/>
      <c r="F46" s="5"/>
      <c r="Q46" s="8"/>
      <c r="R46" s="89"/>
      <c r="S46" s="8"/>
      <c r="T46" s="4"/>
      <c r="U46" s="4"/>
      <c r="V46" s="9"/>
      <c r="W46" s="120"/>
      <c r="X46" s="4"/>
      <c r="Y46" s="97"/>
      <c r="Z46" s="4"/>
      <c r="AA46" s="8"/>
      <c r="AB46" s="8"/>
      <c r="AC46" s="114"/>
      <c r="AD46" s="114"/>
    </row>
    <row r="47" spans="1:30" ht="15.6" x14ac:dyDescent="0.3">
      <c r="A47" s="126" t="str">
        <f>IF($B47="","",COUNTA($B$2:$B47))</f>
        <v/>
      </c>
      <c r="C47" s="4"/>
      <c r="E47" s="8"/>
      <c r="F47" s="5"/>
      <c r="Q47" s="8"/>
      <c r="R47" s="89"/>
      <c r="S47" s="8"/>
      <c r="T47" s="4"/>
      <c r="U47" s="4"/>
      <c r="V47" s="9"/>
      <c r="W47" s="120"/>
      <c r="X47" s="4"/>
      <c r="Y47" s="97"/>
      <c r="Z47" s="4"/>
      <c r="AA47" s="8"/>
      <c r="AB47" s="8"/>
      <c r="AC47" s="114"/>
      <c r="AD47" s="114"/>
    </row>
    <row r="48" spans="1:30" ht="15.6" x14ac:dyDescent="0.3">
      <c r="A48" s="126" t="str">
        <f>IF($B48="","",COUNTA($B$2:$B48))</f>
        <v/>
      </c>
      <c r="C48" s="4"/>
      <c r="E48" s="8"/>
      <c r="F48" s="5"/>
      <c r="Q48" s="8"/>
      <c r="R48" s="89"/>
      <c r="S48" s="8"/>
      <c r="T48" s="4"/>
      <c r="U48" s="4"/>
      <c r="V48" s="9"/>
      <c r="W48" s="120"/>
      <c r="X48" s="4"/>
      <c r="Y48" s="97"/>
      <c r="Z48" s="4"/>
      <c r="AA48" s="8"/>
      <c r="AB48" s="8"/>
      <c r="AC48" s="114"/>
      <c r="AD48" s="114"/>
    </row>
    <row r="49" spans="1:30" ht="15.6" x14ac:dyDescent="0.3">
      <c r="A49" s="126" t="str">
        <f>IF($B49="","",COUNTA($B$2:$B49))</f>
        <v/>
      </c>
      <c r="C49" s="4"/>
      <c r="E49" s="8"/>
      <c r="F49" s="5"/>
      <c r="Q49" s="8"/>
      <c r="R49" s="89"/>
      <c r="S49" s="8"/>
      <c r="T49" s="4"/>
      <c r="U49" s="4"/>
      <c r="V49" s="9"/>
      <c r="W49" s="120"/>
      <c r="X49" s="4"/>
      <c r="Y49" s="97"/>
      <c r="Z49" s="4"/>
      <c r="AA49" s="8"/>
      <c r="AB49" s="8"/>
      <c r="AC49" s="114"/>
      <c r="AD49" s="114"/>
    </row>
    <row r="50" spans="1:30" ht="15.6" x14ac:dyDescent="0.3">
      <c r="A50" s="126" t="str">
        <f>IF($B50="","",COUNTA($B$2:$B50))</f>
        <v/>
      </c>
      <c r="C50" s="4"/>
      <c r="E50" s="8"/>
      <c r="F50" s="5"/>
      <c r="Q50" s="8"/>
      <c r="R50" s="89"/>
      <c r="S50" s="8"/>
      <c r="T50" s="4"/>
      <c r="U50" s="4"/>
      <c r="V50" s="9"/>
      <c r="W50" s="120"/>
      <c r="X50" s="4"/>
      <c r="Y50" s="97"/>
      <c r="Z50" s="4"/>
      <c r="AA50" s="8"/>
      <c r="AB50" s="8"/>
      <c r="AC50" s="114"/>
      <c r="AD50" s="114"/>
    </row>
    <row r="51" spans="1:30" ht="15.6" x14ac:dyDescent="0.3">
      <c r="A51" s="126" t="str">
        <f>IF($B51="","",COUNTA($B$2:$B51))</f>
        <v/>
      </c>
      <c r="C51" s="4"/>
      <c r="E51" s="8"/>
      <c r="F51" s="5"/>
      <c r="Q51" s="8"/>
      <c r="R51" s="89"/>
      <c r="S51" s="8"/>
      <c r="T51" s="4"/>
      <c r="U51" s="4"/>
      <c r="V51" s="9"/>
      <c r="W51" s="120"/>
      <c r="X51" s="4"/>
      <c r="Y51" s="97"/>
      <c r="Z51" s="4"/>
      <c r="AA51" s="8"/>
      <c r="AB51" s="8"/>
      <c r="AC51" s="114"/>
      <c r="AD51" s="114"/>
    </row>
    <row r="52" spans="1:30" ht="15.6" x14ac:dyDescent="0.3">
      <c r="A52" s="126" t="str">
        <f>IF($B52="","",COUNTA($B$2:$B52))</f>
        <v/>
      </c>
      <c r="C52" s="4"/>
      <c r="E52" s="8"/>
      <c r="F52" s="5"/>
      <c r="Q52" s="8"/>
      <c r="R52" s="89"/>
      <c r="S52" s="8"/>
      <c r="T52" s="4"/>
      <c r="U52" s="4"/>
      <c r="V52" s="9"/>
      <c r="W52" s="120"/>
      <c r="X52" s="4"/>
      <c r="Y52" s="97"/>
      <c r="Z52" s="4"/>
      <c r="AA52" s="8"/>
      <c r="AB52" s="8"/>
      <c r="AC52" s="114"/>
      <c r="AD52" s="114"/>
    </row>
    <row r="53" spans="1:30" ht="15.6" x14ac:dyDescent="0.3">
      <c r="A53" s="126" t="str">
        <f>IF($B53="","",COUNTA($B$2:$B53))</f>
        <v/>
      </c>
      <c r="C53" s="4"/>
      <c r="E53" s="8"/>
      <c r="F53" s="5"/>
      <c r="Q53" s="8"/>
      <c r="R53" s="89"/>
      <c r="S53" s="8"/>
      <c r="T53" s="4"/>
      <c r="U53" s="4"/>
      <c r="V53" s="9"/>
      <c r="W53" s="120"/>
      <c r="X53" s="4"/>
      <c r="Y53" s="97"/>
      <c r="Z53" s="4"/>
      <c r="AA53" s="8"/>
      <c r="AB53" s="8"/>
      <c r="AC53" s="114"/>
      <c r="AD53" s="114"/>
    </row>
    <row r="54" spans="1:30" ht="15.6" x14ac:dyDescent="0.3">
      <c r="A54" s="126" t="str">
        <f>IF($B54="","",COUNTA($B$2:$B54))</f>
        <v/>
      </c>
      <c r="C54" s="4"/>
      <c r="E54" s="8"/>
      <c r="F54" s="5"/>
      <c r="Q54" s="8"/>
      <c r="R54" s="89"/>
      <c r="S54" s="8"/>
      <c r="T54" s="4"/>
      <c r="U54" s="4"/>
      <c r="V54" s="9"/>
      <c r="W54" s="120"/>
      <c r="X54" s="4"/>
      <c r="Y54" s="97"/>
      <c r="Z54" s="4"/>
      <c r="AA54" s="8"/>
      <c r="AB54" s="8"/>
      <c r="AC54" s="114"/>
      <c r="AD54" s="114"/>
    </row>
    <row r="55" spans="1:30" ht="15.6" x14ac:dyDescent="0.3">
      <c r="A55" s="126" t="str">
        <f>IF($B55="","",COUNTA($B$2:$B55))</f>
        <v/>
      </c>
      <c r="C55" s="4"/>
      <c r="E55" s="8"/>
      <c r="F55" s="5"/>
      <c r="Q55" s="8"/>
      <c r="R55" s="89"/>
      <c r="S55" s="8"/>
      <c r="T55" s="4"/>
      <c r="U55" s="4"/>
      <c r="V55" s="9"/>
      <c r="W55" s="120"/>
      <c r="X55" s="4"/>
      <c r="Y55" s="97"/>
      <c r="Z55" s="4"/>
      <c r="AA55" s="8"/>
      <c r="AB55" s="8"/>
      <c r="AC55" s="114"/>
      <c r="AD55" s="114"/>
    </row>
    <row r="56" spans="1:30" ht="15.6" x14ac:dyDescent="0.3">
      <c r="A56" s="126" t="str">
        <f>IF($B56="","",COUNTA($B$2:$B56))</f>
        <v/>
      </c>
      <c r="C56" s="4"/>
      <c r="E56" s="8"/>
      <c r="F56" s="5"/>
      <c r="Q56" s="8"/>
      <c r="R56" s="89"/>
      <c r="S56" s="8"/>
      <c r="T56" s="4"/>
      <c r="U56" s="4"/>
      <c r="V56" s="9"/>
      <c r="W56" s="120"/>
      <c r="X56" s="4"/>
      <c r="Y56" s="97"/>
      <c r="Z56" s="4"/>
      <c r="AA56" s="8"/>
      <c r="AB56" s="8"/>
      <c r="AC56" s="114"/>
      <c r="AD56" s="114"/>
    </row>
    <row r="57" spans="1:30" ht="15.6" x14ac:dyDescent="0.3">
      <c r="A57" s="126" t="str">
        <f>IF($B57="","",COUNTA($B$2:$B57))</f>
        <v/>
      </c>
      <c r="C57" s="4"/>
      <c r="E57" s="8"/>
      <c r="F57" s="5"/>
      <c r="Q57" s="8"/>
      <c r="R57" s="89"/>
      <c r="S57" s="8"/>
      <c r="T57" s="4"/>
      <c r="U57" s="4"/>
      <c r="V57" s="9"/>
      <c r="W57" s="120"/>
      <c r="X57" s="4"/>
      <c r="Y57" s="97"/>
      <c r="Z57" s="4"/>
      <c r="AA57" s="8"/>
      <c r="AB57" s="8"/>
      <c r="AC57" s="114"/>
      <c r="AD57" s="114"/>
    </row>
    <row r="58" spans="1:30" ht="15.6" x14ac:dyDescent="0.3">
      <c r="A58" s="126" t="str">
        <f>IF($B58="","",COUNTA($B$2:$B58))</f>
        <v/>
      </c>
      <c r="C58" s="4"/>
      <c r="E58" s="8"/>
      <c r="F58" s="5"/>
      <c r="Q58" s="8"/>
      <c r="R58" s="89"/>
      <c r="S58" s="8"/>
      <c r="T58" s="4"/>
      <c r="U58" s="4"/>
      <c r="V58" s="9"/>
      <c r="W58" s="120"/>
      <c r="X58" s="4"/>
      <c r="Y58" s="97"/>
      <c r="Z58" s="4"/>
      <c r="AA58" s="8"/>
      <c r="AB58" s="8"/>
      <c r="AC58" s="114"/>
      <c r="AD58" s="114"/>
    </row>
    <row r="59" spans="1:30" ht="15.6" x14ac:dyDescent="0.3">
      <c r="A59" s="126" t="str">
        <f>IF($B59="","",COUNTA($B$2:$B59))</f>
        <v/>
      </c>
      <c r="C59" s="4"/>
      <c r="E59" s="8"/>
      <c r="F59" s="5"/>
      <c r="Q59" s="8"/>
      <c r="R59" s="89"/>
      <c r="S59" s="8"/>
      <c r="T59" s="4"/>
      <c r="U59" s="4"/>
      <c r="V59" s="9"/>
      <c r="W59" s="120"/>
      <c r="X59" s="4"/>
      <c r="Y59" s="97"/>
      <c r="Z59" s="4"/>
      <c r="AA59" s="8"/>
      <c r="AB59" s="8"/>
      <c r="AC59" s="114"/>
      <c r="AD59" s="114"/>
    </row>
    <row r="60" spans="1:30" ht="15.6" x14ac:dyDescent="0.3">
      <c r="A60" s="126" t="str">
        <f>IF($B60="","",COUNTA($B$2:$B60))</f>
        <v/>
      </c>
      <c r="C60" s="4"/>
      <c r="E60" s="8"/>
      <c r="F60" s="5"/>
      <c r="Q60" s="8"/>
      <c r="R60" s="89"/>
      <c r="S60" s="8"/>
      <c r="T60" s="4"/>
      <c r="U60" s="4"/>
      <c r="V60" s="9"/>
      <c r="W60" s="120"/>
      <c r="X60" s="4"/>
      <c r="Y60" s="97"/>
      <c r="Z60" s="4"/>
      <c r="AA60" s="8"/>
      <c r="AB60" s="8"/>
      <c r="AC60" s="114"/>
      <c r="AD60" s="114"/>
    </row>
    <row r="61" spans="1:30" ht="15.6" x14ac:dyDescent="0.3">
      <c r="A61" s="126" t="str">
        <f>IF($B61="","",COUNTA($B$2:$B61))</f>
        <v/>
      </c>
      <c r="C61" s="4"/>
      <c r="E61" s="8"/>
      <c r="F61" s="5"/>
      <c r="Q61" s="8"/>
      <c r="R61" s="89"/>
      <c r="S61" s="8"/>
      <c r="T61" s="4"/>
      <c r="U61" s="4"/>
      <c r="V61" s="9"/>
      <c r="W61" s="120"/>
      <c r="X61" s="4"/>
      <c r="Y61" s="97"/>
      <c r="Z61" s="4"/>
      <c r="AA61" s="8"/>
      <c r="AB61" s="8"/>
      <c r="AC61" s="114"/>
      <c r="AD61" s="114"/>
    </row>
    <row r="62" spans="1:30" ht="15.6" x14ac:dyDescent="0.3">
      <c r="A62" s="126" t="str">
        <f>IF($B62="","",COUNTA($B$2:$B62))</f>
        <v/>
      </c>
      <c r="C62" s="4"/>
      <c r="E62" s="8"/>
      <c r="F62" s="5"/>
      <c r="Q62" s="8"/>
      <c r="R62" s="89"/>
      <c r="S62" s="8"/>
      <c r="T62" s="4"/>
      <c r="U62" s="4"/>
      <c r="V62" s="9"/>
      <c r="W62" s="120"/>
      <c r="X62" s="4"/>
      <c r="Y62" s="97"/>
      <c r="Z62" s="4"/>
      <c r="AA62" s="8"/>
      <c r="AB62" s="8"/>
      <c r="AC62" s="114"/>
      <c r="AD62" s="114"/>
    </row>
    <row r="63" spans="1:30" ht="15.6" x14ac:dyDescent="0.3">
      <c r="A63" s="126" t="str">
        <f>IF($B63="","",COUNTA($B$2:$B63))</f>
        <v/>
      </c>
      <c r="C63" s="4"/>
      <c r="E63" s="8"/>
      <c r="F63" s="5"/>
      <c r="Q63" s="8"/>
      <c r="R63" s="89"/>
      <c r="S63" s="8"/>
      <c r="T63" s="4"/>
      <c r="U63" s="4"/>
      <c r="V63" s="9"/>
      <c r="W63" s="120"/>
      <c r="X63" s="4"/>
      <c r="Y63" s="97"/>
      <c r="Z63" s="4"/>
      <c r="AA63" s="8"/>
      <c r="AB63" s="8"/>
      <c r="AC63" s="114"/>
      <c r="AD63" s="114"/>
    </row>
    <row r="64" spans="1:30" ht="15.6" x14ac:dyDescent="0.3">
      <c r="A64" s="126" t="str">
        <f>IF($B64="","",COUNTA($B$2:$B64))</f>
        <v/>
      </c>
      <c r="C64" s="4"/>
      <c r="E64" s="8"/>
      <c r="F64" s="5"/>
      <c r="Q64" s="8"/>
      <c r="R64" s="89"/>
      <c r="S64" s="8"/>
      <c r="T64" s="4"/>
      <c r="U64" s="4"/>
      <c r="V64" s="9"/>
      <c r="W64" s="120"/>
      <c r="X64" s="4"/>
      <c r="Y64" s="97"/>
      <c r="Z64" s="4"/>
      <c r="AA64" s="8"/>
      <c r="AB64" s="8"/>
      <c r="AC64" s="114"/>
      <c r="AD64" s="114"/>
    </row>
    <row r="65" spans="1:30" ht="15.6" x14ac:dyDescent="0.3">
      <c r="A65" s="126" t="str">
        <f>IF($B65="","",COUNTA($B$2:$B65))</f>
        <v/>
      </c>
      <c r="C65" s="4"/>
      <c r="E65" s="8"/>
      <c r="F65" s="5"/>
      <c r="Q65" s="8"/>
      <c r="R65" s="89"/>
      <c r="S65" s="8"/>
      <c r="T65" s="4"/>
      <c r="U65" s="4"/>
      <c r="V65" s="9"/>
      <c r="W65" s="120"/>
      <c r="X65" s="4"/>
      <c r="Y65" s="97"/>
      <c r="Z65" s="4"/>
      <c r="AA65" s="8"/>
      <c r="AB65" s="8"/>
      <c r="AC65" s="114"/>
      <c r="AD65" s="114"/>
    </row>
    <row r="66" spans="1:30" ht="15.6" x14ac:dyDescent="0.3">
      <c r="A66" s="126" t="str">
        <f>IF($B66="","",COUNTA($B$2:$B66))</f>
        <v/>
      </c>
      <c r="C66" s="4"/>
      <c r="E66" s="8"/>
      <c r="F66" s="5"/>
      <c r="Q66" s="8"/>
      <c r="R66" s="89"/>
      <c r="S66" s="8"/>
      <c r="T66" s="4"/>
      <c r="U66" s="4"/>
      <c r="V66" s="9"/>
      <c r="W66" s="120"/>
      <c r="X66" s="4"/>
      <c r="Y66" s="97"/>
      <c r="Z66" s="4"/>
      <c r="AA66" s="8"/>
      <c r="AB66" s="8"/>
      <c r="AC66" s="114"/>
      <c r="AD66" s="114"/>
    </row>
    <row r="67" spans="1:30" ht="15.6" x14ac:dyDescent="0.3">
      <c r="A67" s="126" t="str">
        <f>IF($B67="","",COUNTA($B$2:$B67))</f>
        <v/>
      </c>
      <c r="C67" s="4"/>
      <c r="E67" s="8"/>
      <c r="F67" s="5"/>
      <c r="Q67" s="8"/>
      <c r="R67" s="89"/>
      <c r="S67" s="8"/>
      <c r="T67" s="4"/>
      <c r="U67" s="4"/>
      <c r="V67" s="9"/>
      <c r="W67" s="120"/>
      <c r="X67" s="4"/>
      <c r="Y67" s="97"/>
      <c r="Z67" s="4"/>
      <c r="AA67" s="8"/>
      <c r="AB67" s="8"/>
      <c r="AC67" s="114"/>
      <c r="AD67" s="114"/>
    </row>
    <row r="68" spans="1:30" ht="15.6" x14ac:dyDescent="0.3">
      <c r="A68" s="126" t="str">
        <f>IF($B68="","",COUNTA($B$2:$B68))</f>
        <v/>
      </c>
      <c r="C68" s="4"/>
      <c r="E68" s="8"/>
      <c r="F68" s="5"/>
      <c r="Q68" s="8"/>
      <c r="R68" s="89"/>
      <c r="S68" s="8"/>
      <c r="T68" s="4"/>
      <c r="U68" s="4"/>
      <c r="V68" s="9"/>
      <c r="W68" s="120"/>
      <c r="X68" s="4"/>
      <c r="Y68" s="97"/>
      <c r="Z68" s="4"/>
      <c r="AA68" s="8"/>
      <c r="AB68" s="8"/>
      <c r="AC68" s="114"/>
      <c r="AD68" s="114"/>
    </row>
    <row r="69" spans="1:30" ht="15.6" x14ac:dyDescent="0.3">
      <c r="A69" s="126" t="str">
        <f>IF($B69="","",COUNTA($B$2:$B69))</f>
        <v/>
      </c>
      <c r="C69" s="4"/>
      <c r="E69" s="8"/>
      <c r="F69" s="5"/>
      <c r="Q69" s="8"/>
      <c r="R69" s="89"/>
      <c r="S69" s="8"/>
      <c r="T69" s="4"/>
      <c r="U69" s="4"/>
      <c r="V69" s="9"/>
      <c r="W69" s="120"/>
      <c r="X69" s="4"/>
      <c r="Y69" s="97"/>
      <c r="Z69" s="4"/>
      <c r="AA69" s="8"/>
      <c r="AB69" s="8"/>
      <c r="AC69" s="114"/>
      <c r="AD69" s="114"/>
    </row>
    <row r="70" spans="1:30" ht="15.6" x14ac:dyDescent="0.3">
      <c r="A70" s="126" t="str">
        <f>IF($B70="","",COUNTA($B$2:$B70))</f>
        <v/>
      </c>
      <c r="C70" s="4"/>
      <c r="E70" s="8"/>
      <c r="F70" s="5"/>
      <c r="Q70" s="8"/>
      <c r="R70" s="89"/>
      <c r="S70" s="8"/>
      <c r="T70" s="4"/>
      <c r="U70" s="4"/>
      <c r="V70" s="9"/>
      <c r="W70" s="120"/>
      <c r="X70" s="4"/>
      <c r="Y70" s="97"/>
      <c r="Z70" s="4"/>
      <c r="AA70" s="8"/>
      <c r="AB70" s="8"/>
      <c r="AC70" s="114"/>
      <c r="AD70" s="114"/>
    </row>
    <row r="71" spans="1:30" ht="15.6" x14ac:dyDescent="0.3">
      <c r="A71" s="126" t="str">
        <f>IF($B71="","",COUNTA($B$2:$B71))</f>
        <v/>
      </c>
      <c r="C71" s="4"/>
      <c r="E71" s="8"/>
      <c r="F71" s="5"/>
      <c r="Q71" s="8"/>
      <c r="R71" s="89"/>
      <c r="S71" s="8"/>
      <c r="T71" s="4"/>
      <c r="U71" s="4"/>
      <c r="V71" s="9"/>
      <c r="W71" s="120"/>
      <c r="X71" s="4"/>
      <c r="Y71" s="97"/>
      <c r="Z71" s="4"/>
      <c r="AA71" s="8"/>
      <c r="AB71" s="8"/>
      <c r="AC71" s="114"/>
      <c r="AD71" s="114"/>
    </row>
    <row r="72" spans="1:30" ht="15.6" x14ac:dyDescent="0.3">
      <c r="A72" s="126" t="str">
        <f>IF($B72="","",COUNTA($B$2:$B72))</f>
        <v/>
      </c>
      <c r="C72" s="4"/>
      <c r="E72" s="8"/>
      <c r="F72" s="5"/>
      <c r="Q72" s="8"/>
      <c r="R72" s="89"/>
      <c r="S72" s="8"/>
      <c r="T72" s="4"/>
      <c r="U72" s="4"/>
      <c r="V72" s="9"/>
      <c r="W72" s="120"/>
      <c r="X72" s="4"/>
      <c r="Y72" s="97"/>
      <c r="Z72" s="4"/>
      <c r="AA72" s="8"/>
      <c r="AB72" s="8"/>
      <c r="AC72" s="114"/>
      <c r="AD72" s="114"/>
    </row>
    <row r="73" spans="1:30" ht="15.6" x14ac:dyDescent="0.3">
      <c r="A73" s="126" t="str">
        <f>IF($B73="","",COUNTA($B$2:$B73))</f>
        <v/>
      </c>
      <c r="C73" s="4"/>
      <c r="E73" s="8"/>
      <c r="F73" s="5"/>
      <c r="Q73" s="8"/>
      <c r="R73" s="89"/>
      <c r="S73" s="8"/>
      <c r="T73" s="4"/>
      <c r="U73" s="4"/>
      <c r="V73" s="9"/>
      <c r="W73" s="120"/>
      <c r="X73" s="4"/>
      <c r="Y73" s="97"/>
      <c r="Z73" s="4"/>
      <c r="AA73" s="8"/>
      <c r="AB73" s="8"/>
      <c r="AC73" s="114"/>
      <c r="AD73" s="114"/>
    </row>
    <row r="74" spans="1:30" ht="15.6" x14ac:dyDescent="0.3">
      <c r="A74" s="126" t="str">
        <f>IF($B74="","",COUNTA($B$2:$B74))</f>
        <v/>
      </c>
      <c r="C74" s="4"/>
      <c r="E74" s="8"/>
      <c r="F74" s="5"/>
      <c r="Q74" s="8"/>
      <c r="R74" s="89"/>
      <c r="S74" s="8"/>
      <c r="T74" s="4"/>
      <c r="U74" s="4"/>
      <c r="V74" s="9"/>
      <c r="W74" s="120"/>
      <c r="X74" s="4"/>
      <c r="Y74" s="97"/>
      <c r="Z74" s="4"/>
      <c r="AA74" s="8"/>
      <c r="AB74" s="8"/>
      <c r="AC74" s="114"/>
      <c r="AD74" s="114"/>
    </row>
    <row r="75" spans="1:30" ht="15.6" x14ac:dyDescent="0.3">
      <c r="A75" s="126" t="str">
        <f>IF($B75="","",COUNTA($B$2:$B75))</f>
        <v/>
      </c>
      <c r="C75" s="4"/>
      <c r="E75" s="8"/>
      <c r="F75" s="5"/>
      <c r="Q75" s="8"/>
      <c r="R75" s="89"/>
      <c r="S75" s="8"/>
      <c r="T75" s="4"/>
      <c r="U75" s="4"/>
      <c r="V75" s="9"/>
      <c r="W75" s="120"/>
      <c r="X75" s="4"/>
      <c r="Y75" s="97"/>
      <c r="Z75" s="4"/>
      <c r="AA75" s="8"/>
      <c r="AB75" s="8"/>
      <c r="AC75" s="114"/>
      <c r="AD75" s="114"/>
    </row>
    <row r="76" spans="1:30" ht="15.6" x14ac:dyDescent="0.3">
      <c r="A76" s="126" t="str">
        <f>IF($B76="","",COUNTA($B$2:$B76))</f>
        <v/>
      </c>
      <c r="C76" s="4"/>
      <c r="E76" s="8"/>
      <c r="F76" s="5"/>
      <c r="Q76" s="8"/>
      <c r="R76" s="89"/>
      <c r="S76" s="8"/>
      <c r="T76" s="4"/>
      <c r="U76" s="4"/>
      <c r="V76" s="9"/>
      <c r="W76" s="120"/>
      <c r="X76" s="4"/>
      <c r="Y76" s="97"/>
      <c r="Z76" s="4"/>
      <c r="AA76" s="8"/>
      <c r="AB76" s="8"/>
      <c r="AC76" s="114"/>
      <c r="AD76" s="114"/>
    </row>
    <row r="77" spans="1:30" ht="15.6" x14ac:dyDescent="0.3">
      <c r="A77" s="126" t="str">
        <f>IF($B77="","",COUNTA($B$2:$B77))</f>
        <v/>
      </c>
      <c r="C77" s="4"/>
      <c r="E77" s="8"/>
      <c r="F77" s="5"/>
      <c r="Q77" s="8"/>
      <c r="R77" s="89"/>
      <c r="S77" s="8"/>
      <c r="T77" s="4"/>
      <c r="U77" s="4"/>
      <c r="V77" s="9"/>
      <c r="W77" s="120"/>
      <c r="X77" s="4"/>
      <c r="Y77" s="97"/>
      <c r="Z77" s="4"/>
      <c r="AA77" s="8"/>
      <c r="AB77" s="8"/>
      <c r="AC77" s="114"/>
      <c r="AD77" s="114"/>
    </row>
    <row r="78" spans="1:30" ht="15.6" x14ac:dyDescent="0.3">
      <c r="A78" s="126" t="str">
        <f>IF($B78="","",COUNTA($B$2:$B78))</f>
        <v/>
      </c>
      <c r="C78" s="4"/>
      <c r="E78" s="8"/>
      <c r="F78" s="5"/>
      <c r="Q78" s="8"/>
      <c r="R78" s="89"/>
      <c r="S78" s="8"/>
      <c r="T78" s="4"/>
      <c r="U78" s="4"/>
      <c r="V78" s="9"/>
      <c r="W78" s="120"/>
      <c r="X78" s="4"/>
      <c r="Y78" s="97"/>
      <c r="Z78" s="4"/>
      <c r="AA78" s="8"/>
      <c r="AB78" s="8"/>
      <c r="AC78" s="114"/>
      <c r="AD78" s="114"/>
    </row>
    <row r="79" spans="1:30" ht="15.6" x14ac:dyDescent="0.3">
      <c r="A79" s="126" t="str">
        <f>IF($B79="","",COUNTA($B$2:$B79))</f>
        <v/>
      </c>
      <c r="C79" s="4"/>
      <c r="E79" s="8"/>
      <c r="F79" s="5"/>
      <c r="Q79" s="8"/>
      <c r="R79" s="89"/>
      <c r="S79" s="8"/>
      <c r="T79" s="4"/>
      <c r="U79" s="4"/>
      <c r="V79" s="9"/>
      <c r="W79" s="120"/>
      <c r="X79" s="4"/>
      <c r="Y79" s="97"/>
      <c r="Z79" s="4"/>
      <c r="AA79" s="8"/>
      <c r="AB79" s="8"/>
      <c r="AC79" s="114"/>
      <c r="AD79" s="114"/>
    </row>
    <row r="80" spans="1:30" ht="15.6" x14ac:dyDescent="0.3">
      <c r="A80" s="126" t="str">
        <f>IF($B80="","",COUNTA($B$2:$B80))</f>
        <v/>
      </c>
      <c r="C80" s="4"/>
      <c r="E80" s="8"/>
      <c r="F80" s="5"/>
      <c r="Q80" s="8"/>
      <c r="R80" s="89"/>
      <c r="S80" s="8"/>
      <c r="T80" s="4"/>
      <c r="U80" s="4"/>
      <c r="V80" s="9"/>
      <c r="W80" s="120"/>
      <c r="X80" s="4"/>
      <c r="Y80" s="97"/>
      <c r="Z80" s="4"/>
      <c r="AA80" s="8"/>
      <c r="AB80" s="8"/>
      <c r="AC80" s="114"/>
      <c r="AD80" s="114"/>
    </row>
    <row r="81" spans="1:30" ht="15.6" x14ac:dyDescent="0.3">
      <c r="A81" s="126" t="str">
        <f>IF($B81="","",COUNTA($B$2:$B81))</f>
        <v/>
      </c>
      <c r="C81" s="4"/>
      <c r="E81" s="8"/>
      <c r="F81" s="5"/>
      <c r="Q81" s="8"/>
      <c r="R81" s="89"/>
      <c r="S81" s="8"/>
      <c r="T81" s="4"/>
      <c r="U81" s="4"/>
      <c r="V81" s="9"/>
      <c r="W81" s="120"/>
      <c r="X81" s="4"/>
      <c r="Y81" s="97"/>
      <c r="Z81" s="4"/>
      <c r="AA81" s="8"/>
      <c r="AB81" s="8"/>
      <c r="AC81" s="114"/>
      <c r="AD81" s="114"/>
    </row>
    <row r="82" spans="1:30" ht="15.6" x14ac:dyDescent="0.3">
      <c r="A82" s="126" t="str">
        <f>IF($B82="","",COUNTA($B$2:$B82))</f>
        <v/>
      </c>
      <c r="C82" s="4"/>
      <c r="E82" s="8"/>
      <c r="F82" s="5"/>
      <c r="Q82" s="8"/>
      <c r="R82" s="89"/>
      <c r="S82" s="8"/>
      <c r="T82" s="4"/>
      <c r="U82" s="4"/>
      <c r="V82" s="9"/>
      <c r="W82" s="120"/>
      <c r="X82" s="4"/>
      <c r="Y82" s="97"/>
      <c r="Z82" s="4"/>
      <c r="AA82" s="8"/>
      <c r="AB82" s="8"/>
      <c r="AC82" s="114"/>
      <c r="AD82" s="114"/>
    </row>
    <row r="83" spans="1:30" ht="15.6" x14ac:dyDescent="0.3">
      <c r="A83" s="126" t="str">
        <f>IF($B83="","",COUNTA($B$2:$B83))</f>
        <v/>
      </c>
      <c r="C83" s="4"/>
      <c r="E83" s="8"/>
      <c r="F83" s="5"/>
      <c r="Q83" s="8"/>
      <c r="R83" s="89"/>
      <c r="S83" s="8"/>
      <c r="T83" s="4"/>
      <c r="U83" s="4"/>
      <c r="V83" s="9"/>
      <c r="W83" s="120"/>
      <c r="X83" s="4"/>
      <c r="Y83" s="97"/>
      <c r="Z83" s="4"/>
      <c r="AA83" s="8"/>
      <c r="AB83" s="8"/>
      <c r="AC83" s="114"/>
      <c r="AD83" s="114"/>
    </row>
    <row r="84" spans="1:30" ht="15.6" x14ac:dyDescent="0.3">
      <c r="A84" s="126" t="str">
        <f>IF($B84="","",COUNTA($B$2:$B84))</f>
        <v/>
      </c>
      <c r="C84" s="4"/>
      <c r="E84" s="8"/>
      <c r="F84" s="5"/>
      <c r="Q84" s="8"/>
      <c r="R84" s="89"/>
      <c r="S84" s="8"/>
      <c r="T84" s="4"/>
      <c r="U84" s="4"/>
      <c r="V84" s="9"/>
      <c r="W84" s="120"/>
      <c r="X84" s="4"/>
      <c r="Y84" s="97"/>
      <c r="Z84" s="4"/>
      <c r="AA84" s="8"/>
      <c r="AB84" s="8"/>
      <c r="AC84" s="114"/>
      <c r="AD84" s="114"/>
    </row>
    <row r="85" spans="1:30" ht="15.6" x14ac:dyDescent="0.3">
      <c r="A85" s="126" t="str">
        <f>IF($B85="","",COUNTA($B$2:$B85))</f>
        <v/>
      </c>
      <c r="C85" s="4"/>
      <c r="E85" s="8"/>
      <c r="F85" s="5"/>
      <c r="Q85" s="8"/>
      <c r="R85" s="89"/>
      <c r="S85" s="8"/>
      <c r="T85" s="4"/>
      <c r="U85" s="4"/>
      <c r="V85" s="9"/>
      <c r="W85" s="120"/>
      <c r="X85" s="4"/>
      <c r="Y85" s="97"/>
      <c r="Z85" s="4"/>
      <c r="AA85" s="8"/>
      <c r="AB85" s="8"/>
      <c r="AC85" s="114"/>
      <c r="AD85" s="114"/>
    </row>
    <row r="86" spans="1:30" ht="15.6" x14ac:dyDescent="0.3">
      <c r="A86" s="126" t="str">
        <f>IF($B86="","",COUNTA($B$2:$B86))</f>
        <v/>
      </c>
      <c r="C86" s="4"/>
      <c r="E86" s="8"/>
      <c r="F86" s="5"/>
      <c r="Q86" s="8"/>
      <c r="R86" s="89"/>
      <c r="S86" s="8"/>
      <c r="T86" s="4"/>
      <c r="U86" s="4"/>
      <c r="V86" s="9"/>
      <c r="W86" s="120"/>
      <c r="X86" s="4"/>
      <c r="Y86" s="97"/>
      <c r="Z86" s="4"/>
      <c r="AA86" s="8"/>
      <c r="AB86" s="8"/>
      <c r="AC86" s="114"/>
      <c r="AD86" s="114"/>
    </row>
    <row r="87" spans="1:30" ht="15.6" x14ac:dyDescent="0.3">
      <c r="A87" s="126" t="str">
        <f>IF($B87="","",COUNTA($B$2:$B87))</f>
        <v/>
      </c>
      <c r="C87" s="4"/>
      <c r="E87" s="8"/>
      <c r="F87" s="5"/>
      <c r="Q87" s="8"/>
      <c r="R87" s="89"/>
      <c r="S87" s="8"/>
      <c r="T87" s="4"/>
      <c r="U87" s="4"/>
      <c r="V87" s="9"/>
      <c r="W87" s="120"/>
      <c r="X87" s="4"/>
      <c r="Y87" s="97"/>
      <c r="Z87" s="4"/>
      <c r="AA87" s="8"/>
      <c r="AB87" s="8"/>
      <c r="AC87" s="114"/>
      <c r="AD87" s="114"/>
    </row>
    <row r="88" spans="1:30" ht="15.6" x14ac:dyDescent="0.3">
      <c r="A88" s="126" t="str">
        <f>IF($B88="","",COUNTA($B$2:$B88))</f>
        <v/>
      </c>
      <c r="C88" s="4"/>
      <c r="E88" s="8"/>
      <c r="F88" s="5"/>
      <c r="Q88" s="8"/>
      <c r="R88" s="89"/>
      <c r="S88" s="8"/>
      <c r="T88" s="4"/>
      <c r="U88" s="4"/>
      <c r="V88" s="9"/>
      <c r="W88" s="120"/>
      <c r="X88" s="4"/>
      <c r="Y88" s="97"/>
      <c r="Z88" s="4"/>
      <c r="AA88" s="8"/>
      <c r="AB88" s="8"/>
      <c r="AC88" s="114"/>
      <c r="AD88" s="114"/>
    </row>
    <row r="89" spans="1:30" ht="15.6" x14ac:dyDescent="0.3">
      <c r="A89" s="126" t="str">
        <f>IF($B89="","",COUNTA($B$2:$B89))</f>
        <v/>
      </c>
      <c r="C89" s="4"/>
      <c r="E89" s="8"/>
      <c r="F89" s="5"/>
      <c r="Q89" s="8"/>
      <c r="R89" s="89"/>
      <c r="S89" s="8"/>
      <c r="T89" s="4"/>
      <c r="U89" s="4"/>
      <c r="V89" s="9"/>
      <c r="W89" s="120"/>
      <c r="X89" s="4"/>
      <c r="Y89" s="97"/>
      <c r="Z89" s="4"/>
      <c r="AA89" s="8"/>
      <c r="AB89" s="8"/>
      <c r="AC89" s="114"/>
      <c r="AD89" s="114"/>
    </row>
    <row r="90" spans="1:30" ht="15.6" x14ac:dyDescent="0.3">
      <c r="A90" s="126" t="str">
        <f>IF($B90="","",COUNTA($B$2:$B90))</f>
        <v/>
      </c>
      <c r="C90" s="4"/>
      <c r="E90" s="8"/>
      <c r="F90" s="5"/>
      <c r="Q90" s="8"/>
      <c r="R90" s="89"/>
      <c r="S90" s="8"/>
      <c r="T90" s="4"/>
      <c r="U90" s="4"/>
      <c r="V90" s="9"/>
      <c r="W90" s="120"/>
      <c r="X90" s="4"/>
      <c r="Y90" s="97"/>
      <c r="Z90" s="4"/>
      <c r="AA90" s="8"/>
      <c r="AB90" s="8"/>
      <c r="AC90" s="114"/>
      <c r="AD90" s="114"/>
    </row>
    <row r="91" spans="1:30" ht="15.6" x14ac:dyDescent="0.3">
      <c r="A91" s="126" t="str">
        <f>IF($B91="","",COUNTA($B$2:$B91))</f>
        <v/>
      </c>
      <c r="C91" s="4"/>
      <c r="E91" s="8"/>
      <c r="F91" s="5"/>
      <c r="Q91" s="8"/>
      <c r="R91" s="89"/>
      <c r="S91" s="8"/>
      <c r="T91" s="4"/>
      <c r="U91" s="4"/>
      <c r="V91" s="9"/>
      <c r="W91" s="120"/>
      <c r="X91" s="4"/>
      <c r="Y91" s="97"/>
      <c r="Z91" s="4"/>
      <c r="AA91" s="8"/>
      <c r="AB91" s="8"/>
      <c r="AC91" s="114"/>
      <c r="AD91" s="114"/>
    </row>
    <row r="92" spans="1:30" ht="15.6" x14ac:dyDescent="0.3">
      <c r="A92" s="126" t="str">
        <f>IF($B92="","",COUNTA($B$2:$B92))</f>
        <v/>
      </c>
      <c r="C92" s="4"/>
      <c r="E92" s="8"/>
      <c r="F92" s="5"/>
      <c r="Q92" s="8"/>
      <c r="R92" s="89"/>
      <c r="S92" s="8"/>
      <c r="T92" s="4"/>
      <c r="U92" s="4"/>
      <c r="V92" s="9"/>
      <c r="W92" s="120"/>
      <c r="X92" s="4"/>
      <c r="Y92" s="97"/>
      <c r="Z92" s="4"/>
      <c r="AA92" s="8"/>
      <c r="AB92" s="8"/>
      <c r="AC92" s="114"/>
      <c r="AD92" s="114"/>
    </row>
    <row r="93" spans="1:30" ht="15.6" x14ac:dyDescent="0.3">
      <c r="A93" s="126" t="str">
        <f>IF($B93="","",COUNTA($B$2:$B93))</f>
        <v/>
      </c>
      <c r="C93" s="4"/>
      <c r="E93" s="8"/>
      <c r="F93" s="5"/>
      <c r="Q93" s="8"/>
      <c r="R93" s="89"/>
      <c r="S93" s="8"/>
      <c r="T93" s="4"/>
      <c r="U93" s="4"/>
      <c r="V93" s="9"/>
      <c r="W93" s="120"/>
      <c r="X93" s="4"/>
      <c r="Y93" s="97"/>
      <c r="Z93" s="4"/>
      <c r="AA93" s="8"/>
      <c r="AB93" s="8"/>
      <c r="AC93" s="114"/>
      <c r="AD93" s="114"/>
    </row>
    <row r="94" spans="1:30" ht="15.6" x14ac:dyDescent="0.3">
      <c r="A94" s="126" t="str">
        <f>IF($B94="","",COUNTA($B$2:$B94))</f>
        <v/>
      </c>
      <c r="C94" s="4"/>
      <c r="E94" s="8"/>
      <c r="F94" s="5"/>
      <c r="Q94" s="8"/>
      <c r="R94" s="89"/>
      <c r="S94" s="8"/>
      <c r="T94" s="4"/>
      <c r="U94" s="4"/>
      <c r="V94" s="9"/>
      <c r="W94" s="120"/>
      <c r="X94" s="4"/>
      <c r="Y94" s="97"/>
      <c r="Z94" s="4"/>
      <c r="AA94" s="8"/>
      <c r="AB94" s="8"/>
      <c r="AC94" s="114"/>
      <c r="AD94" s="114"/>
    </row>
    <row r="95" spans="1:30" ht="15.6" x14ac:dyDescent="0.3">
      <c r="A95" s="126" t="str">
        <f>IF($B95="","",COUNTA($B$2:$B95))</f>
        <v/>
      </c>
      <c r="C95" s="4"/>
      <c r="E95" s="8"/>
      <c r="F95" s="5"/>
      <c r="Q95" s="8"/>
      <c r="R95" s="89"/>
      <c r="S95" s="8"/>
      <c r="T95" s="4"/>
      <c r="U95" s="4"/>
      <c r="V95" s="9"/>
      <c r="W95" s="120"/>
      <c r="X95" s="4"/>
      <c r="Y95" s="97"/>
      <c r="Z95" s="4"/>
      <c r="AA95" s="8"/>
      <c r="AB95" s="8"/>
      <c r="AC95" s="114"/>
      <c r="AD95" s="114"/>
    </row>
    <row r="96" spans="1:30" ht="15.6" x14ac:dyDescent="0.3">
      <c r="A96" s="126" t="str">
        <f>IF($B96="","",COUNTA($B$2:$B96))</f>
        <v/>
      </c>
      <c r="C96" s="4"/>
      <c r="E96" s="8"/>
      <c r="F96" s="5"/>
      <c r="Q96" s="8"/>
      <c r="R96" s="89"/>
      <c r="S96" s="8"/>
      <c r="T96" s="4"/>
      <c r="U96" s="4"/>
      <c r="V96" s="9"/>
      <c r="W96" s="120"/>
      <c r="X96" s="4"/>
      <c r="Y96" s="97"/>
      <c r="Z96" s="4"/>
      <c r="AA96" s="8"/>
      <c r="AB96" s="8"/>
      <c r="AC96" s="114"/>
      <c r="AD96" s="114"/>
    </row>
    <row r="97" spans="1:30" ht="15.6" x14ac:dyDescent="0.3">
      <c r="A97" s="126" t="str">
        <f>IF($B97="","",COUNTA($B$2:$B97))</f>
        <v/>
      </c>
      <c r="C97" s="4"/>
      <c r="E97" s="8"/>
      <c r="F97" s="5"/>
      <c r="Q97" s="8"/>
      <c r="R97" s="89"/>
      <c r="S97" s="8"/>
      <c r="T97" s="4"/>
      <c r="U97" s="4"/>
      <c r="V97" s="9"/>
      <c r="W97" s="120"/>
      <c r="X97" s="4"/>
      <c r="Y97" s="97"/>
      <c r="Z97" s="4"/>
      <c r="AA97" s="8"/>
      <c r="AB97" s="8"/>
      <c r="AC97" s="114"/>
      <c r="AD97" s="114"/>
    </row>
    <row r="98" spans="1:30" ht="15.6" x14ac:dyDescent="0.3">
      <c r="A98" s="126" t="str">
        <f>IF($B98="","",COUNTA($B$2:$B98))</f>
        <v/>
      </c>
      <c r="C98" s="4"/>
      <c r="E98" s="8"/>
      <c r="F98" s="5"/>
      <c r="Q98" s="8"/>
      <c r="R98" s="89"/>
      <c r="S98" s="8"/>
      <c r="T98" s="4"/>
      <c r="U98" s="4"/>
      <c r="V98" s="9"/>
      <c r="W98" s="120"/>
      <c r="X98" s="4"/>
      <c r="Y98" s="97"/>
      <c r="Z98" s="4"/>
      <c r="AA98" s="8"/>
      <c r="AB98" s="8"/>
      <c r="AC98" s="114"/>
      <c r="AD98" s="114"/>
    </row>
    <row r="99" spans="1:30" ht="15.6" x14ac:dyDescent="0.3">
      <c r="A99" s="126" t="str">
        <f>IF($B99="","",COUNTA($B$2:$B99))</f>
        <v/>
      </c>
      <c r="C99" s="4"/>
      <c r="E99" s="8"/>
      <c r="F99" s="5"/>
      <c r="Q99" s="8"/>
      <c r="R99" s="89"/>
      <c r="S99" s="8"/>
      <c r="T99" s="4"/>
      <c r="U99" s="4"/>
      <c r="V99" s="9"/>
      <c r="W99" s="120"/>
      <c r="X99" s="4"/>
      <c r="Y99" s="97"/>
      <c r="Z99" s="4"/>
      <c r="AA99" s="8"/>
      <c r="AB99" s="8"/>
      <c r="AC99" s="114"/>
      <c r="AD99" s="114"/>
    </row>
    <row r="100" spans="1:30" ht="15.6" x14ac:dyDescent="0.3">
      <c r="A100" s="126" t="str">
        <f>IF($B100="","",COUNTA($B$2:$B100))</f>
        <v/>
      </c>
      <c r="C100" s="4"/>
      <c r="E100" s="8"/>
      <c r="F100" s="5"/>
      <c r="Q100" s="8"/>
      <c r="R100" s="89"/>
      <c r="S100" s="8"/>
      <c r="T100" s="4"/>
      <c r="U100" s="4"/>
      <c r="V100" s="9"/>
      <c r="W100" s="120"/>
      <c r="X100" s="4"/>
      <c r="Y100" s="97"/>
      <c r="Z100" s="4"/>
      <c r="AA100" s="8"/>
      <c r="AB100" s="8"/>
      <c r="AC100" s="114"/>
      <c r="AD100" s="114"/>
    </row>
    <row r="101" spans="1:30" ht="15.6" x14ac:dyDescent="0.3">
      <c r="A101" s="126" t="str">
        <f>IF($B101="","",COUNTA($B$2:$B101))</f>
        <v/>
      </c>
      <c r="B101" s="75"/>
      <c r="T101" s="4"/>
      <c r="U101" s="4"/>
      <c r="V101" s="9"/>
      <c r="X101" s="4"/>
    </row>
    <row r="102" spans="1:30" ht="15.6" x14ac:dyDescent="0.3">
      <c r="A102" s="126" t="str">
        <f>IF($B102="","",COUNTA($B$2:$B102))</f>
        <v/>
      </c>
      <c r="T102" s="4"/>
      <c r="U102" s="4"/>
      <c r="V102" s="9"/>
      <c r="X102" s="4"/>
    </row>
    <row r="103" spans="1:30" ht="15.6" x14ac:dyDescent="0.3">
      <c r="A103" s="126" t="str">
        <f>IF($B103="","",COUNTA($B$2:$B103))</f>
        <v/>
      </c>
      <c r="Z103" s="4"/>
    </row>
    <row r="104" spans="1:30" ht="15.6" x14ac:dyDescent="0.3">
      <c r="A104" s="126" t="str">
        <f>IF($B104="","",COUNTA($B$2:$B104))</f>
        <v/>
      </c>
    </row>
    <row r="105" spans="1:30" ht="15.6" x14ac:dyDescent="0.3">
      <c r="A105" s="126" t="str">
        <f>IF($B105="","",COUNTA($B$2:$B105))</f>
        <v/>
      </c>
      <c r="Z105" s="4"/>
    </row>
    <row r="106" spans="1:30" ht="15.6" x14ac:dyDescent="0.3">
      <c r="A106" s="126" t="str">
        <f>IF($B106="","",COUNTA($B$2:$B106))</f>
        <v/>
      </c>
      <c r="Z106" s="4"/>
    </row>
    <row r="107" spans="1:30" ht="15.6" x14ac:dyDescent="0.3">
      <c r="A107" s="126" t="str">
        <f>IF($B107="","",COUNTA($B$2:$B107))</f>
        <v/>
      </c>
      <c r="Z107" s="4"/>
    </row>
    <row r="108" spans="1:30" ht="15.6" x14ac:dyDescent="0.3">
      <c r="A108" s="126" t="str">
        <f>IF($B108="","",COUNTA($B$2:$B108))</f>
        <v/>
      </c>
      <c r="Z108" s="4"/>
    </row>
    <row r="109" spans="1:30" ht="15.6" x14ac:dyDescent="0.3">
      <c r="A109" s="126" t="str">
        <f>IF($B109="","",COUNTA($B$2:$B109))</f>
        <v/>
      </c>
      <c r="Z109" s="4"/>
    </row>
    <row r="110" spans="1:30" ht="15.6" x14ac:dyDescent="0.3">
      <c r="A110" s="126" t="str">
        <f>IF($B110="","",COUNTA($B$2:$B110))</f>
        <v/>
      </c>
    </row>
    <row r="111" spans="1:30" ht="15.6" x14ac:dyDescent="0.3">
      <c r="A111" s="126" t="str">
        <f>IF($B111="","",COUNTA($B$2:$B111))</f>
        <v/>
      </c>
    </row>
    <row r="112" spans="1:30" ht="15.6" x14ac:dyDescent="0.3">
      <c r="A112" s="126" t="str">
        <f>IF($B112="","",COUNTA($B$2:$B112))</f>
        <v/>
      </c>
    </row>
    <row r="113" spans="1:26" ht="15.6" x14ac:dyDescent="0.3">
      <c r="A113" s="126" t="str">
        <f>IF($B113="","",COUNTA($B$2:$B113))</f>
        <v/>
      </c>
    </row>
    <row r="114" spans="1:26" ht="15.6" x14ac:dyDescent="0.3">
      <c r="A114" s="126" t="str">
        <f>IF($B114="","",COUNTA($B$2:$B114))</f>
        <v/>
      </c>
    </row>
    <row r="115" spans="1:26" ht="15.6" x14ac:dyDescent="0.3">
      <c r="A115" s="126" t="str">
        <f>IF($B115="","",COUNTA($B$2:$B115))</f>
        <v/>
      </c>
    </row>
    <row r="116" spans="1:26" ht="15.6" x14ac:dyDescent="0.3">
      <c r="A116" s="126" t="str">
        <f>IF($B116="","",COUNTA($B$2:$B116))</f>
        <v/>
      </c>
      <c r="Z116" s="4"/>
    </row>
    <row r="117" spans="1:26" ht="15.6" x14ac:dyDescent="0.3">
      <c r="A117" s="126" t="str">
        <f>IF($B117="","",COUNTA($B$2:$B117))</f>
        <v/>
      </c>
    </row>
    <row r="118" spans="1:26" ht="15.6" x14ac:dyDescent="0.3">
      <c r="A118" s="126" t="str">
        <f>IF($B118="","",COUNTA($B$2:$B118))</f>
        <v/>
      </c>
    </row>
    <row r="119" spans="1:26" ht="15.6" x14ac:dyDescent="0.3">
      <c r="A119" s="126" t="str">
        <f>IF($B119="","",COUNTA($B$2:$B119))</f>
        <v/>
      </c>
      <c r="Z119" s="4"/>
    </row>
    <row r="120" spans="1:26" ht="15.6" x14ac:dyDescent="0.3">
      <c r="A120" s="126" t="str">
        <f>IF($B120="","",COUNTA($B$2:$B120))</f>
        <v/>
      </c>
    </row>
    <row r="121" spans="1:26" ht="15.6" x14ac:dyDescent="0.3">
      <c r="A121" s="126" t="str">
        <f>IF($B121="","",COUNTA($B$2:$B121))</f>
        <v/>
      </c>
    </row>
    <row r="122" spans="1:26" ht="15.6" x14ac:dyDescent="0.3">
      <c r="A122" s="126" t="str">
        <f>IF($B122="","",COUNTA($B$2:$B122))</f>
        <v/>
      </c>
      <c r="Z122" s="4"/>
    </row>
    <row r="123" spans="1:26" ht="15.6" x14ac:dyDescent="0.3">
      <c r="A123" s="126" t="str">
        <f>IF($B123="","",COUNTA($B$2:$B123))</f>
        <v/>
      </c>
    </row>
    <row r="124" spans="1:26" ht="15.6" x14ac:dyDescent="0.3">
      <c r="A124" s="126" t="str">
        <f>IF($B124="","",COUNTA($B$2:$B124))</f>
        <v/>
      </c>
    </row>
    <row r="125" spans="1:26" ht="15.6" x14ac:dyDescent="0.3">
      <c r="A125" s="126" t="str">
        <f>IF($B125="","",COUNTA($B$2:$B125))</f>
        <v/>
      </c>
    </row>
    <row r="126" spans="1:26" ht="15.6" x14ac:dyDescent="0.3">
      <c r="A126" s="126" t="str">
        <f>IF($B126="","",COUNTA($B$2:$B126))</f>
        <v/>
      </c>
    </row>
    <row r="127" spans="1:26" ht="15.6" x14ac:dyDescent="0.3">
      <c r="A127" s="126" t="str">
        <f>IF($B127="","",COUNTA($B$2:$B127))</f>
        <v/>
      </c>
      <c r="Z127" s="4"/>
    </row>
    <row r="128" spans="1:26" ht="15.6" x14ac:dyDescent="0.3">
      <c r="A128" s="126" t="str">
        <f>IF($B128="","",COUNTA($B$2:$B128))</f>
        <v/>
      </c>
    </row>
    <row r="129" spans="1:26" ht="15.6" x14ac:dyDescent="0.3">
      <c r="A129" s="126" t="str">
        <f>IF($B129="","",COUNTA($B$2:$B129))</f>
        <v/>
      </c>
      <c r="Z129" s="4"/>
    </row>
    <row r="130" spans="1:26" ht="15.6" x14ac:dyDescent="0.3">
      <c r="A130" s="126" t="str">
        <f>IF($B130="","",COUNTA($B$2:$B130))</f>
        <v/>
      </c>
      <c r="Z130" s="4"/>
    </row>
    <row r="131" spans="1:26" ht="15.6" x14ac:dyDescent="0.3">
      <c r="A131" s="126" t="str">
        <f>IF($B131="","",COUNTA($B$2:$B131))</f>
        <v/>
      </c>
    </row>
    <row r="132" spans="1:26" ht="15.6" x14ac:dyDescent="0.3">
      <c r="A132" s="126" t="str">
        <f>IF($B132="","",COUNTA($B$2:$B132))</f>
        <v/>
      </c>
    </row>
    <row r="133" spans="1:26" ht="15.6" x14ac:dyDescent="0.3">
      <c r="A133" s="126" t="str">
        <f>IF($B133="","",COUNTA($B$2:$B133))</f>
        <v/>
      </c>
    </row>
    <row r="134" spans="1:26" ht="15.6" x14ac:dyDescent="0.3">
      <c r="A134" s="126" t="str">
        <f>IF($B134="","",COUNTA($B$2:$B134))</f>
        <v/>
      </c>
    </row>
    <row r="135" spans="1:26" ht="15.6" x14ac:dyDescent="0.3">
      <c r="A135" s="126" t="str">
        <f>IF($B135="","",COUNTA($B$2:$B135))</f>
        <v/>
      </c>
    </row>
    <row r="136" spans="1:26" ht="15.6" x14ac:dyDescent="0.3">
      <c r="A136" s="126" t="str">
        <f>IF($B136="","",COUNTA($B$2:$B136))</f>
        <v/>
      </c>
    </row>
    <row r="137" spans="1:26" ht="15.6" x14ac:dyDescent="0.3">
      <c r="A137" s="126" t="str">
        <f>IF($B137="","",COUNTA($B$2:$B137))</f>
        <v/>
      </c>
      <c r="Z137" s="4"/>
    </row>
    <row r="138" spans="1:26" ht="15.6" x14ac:dyDescent="0.3">
      <c r="A138" s="126" t="str">
        <f>IF($B138="","",COUNTA($B$2:$B138))</f>
        <v/>
      </c>
    </row>
    <row r="139" spans="1:26" ht="15.6" x14ac:dyDescent="0.3">
      <c r="A139" s="126" t="str">
        <f>IF($B139="","",COUNTA($B$2:$B139))</f>
        <v/>
      </c>
    </row>
    <row r="140" spans="1:26" ht="15.6" x14ac:dyDescent="0.3">
      <c r="A140" s="126" t="str">
        <f>IF($B140="","",COUNTA($B$2:$B140))</f>
        <v/>
      </c>
    </row>
    <row r="141" spans="1:26" ht="15.6" x14ac:dyDescent="0.3">
      <c r="A141" s="126" t="str">
        <f>IF($B141="","",COUNTA($B$2:$B141))</f>
        <v/>
      </c>
    </row>
    <row r="142" spans="1:26" ht="15.6" x14ac:dyDescent="0.3">
      <c r="A142" s="126" t="str">
        <f>IF($B142="","",COUNTA($B$2:$B142))</f>
        <v/>
      </c>
      <c r="Z142" s="4"/>
    </row>
    <row r="143" spans="1:26" ht="15.6" x14ac:dyDescent="0.3">
      <c r="A143" s="126" t="str">
        <f>IF($B143="","",COUNTA($B$2:$B143))</f>
        <v/>
      </c>
      <c r="Z143" s="4"/>
    </row>
    <row r="144" spans="1:26" ht="15.6" x14ac:dyDescent="0.3">
      <c r="A144" s="126" t="str">
        <f>IF($B144="","",COUNTA($B$2:$B144))</f>
        <v/>
      </c>
      <c r="Z144" s="4"/>
    </row>
    <row r="145" spans="1:26" ht="15.6" x14ac:dyDescent="0.3">
      <c r="A145" s="126" t="str">
        <f>IF($B145="","",COUNTA($B$2:$B145))</f>
        <v/>
      </c>
    </row>
    <row r="146" spans="1:26" ht="15.6" x14ac:dyDescent="0.3">
      <c r="A146" s="126" t="str">
        <f>IF($B146="","",COUNTA($B$2:$B146))</f>
        <v/>
      </c>
      <c r="Z146" s="4"/>
    </row>
    <row r="147" spans="1:26" ht="15.6" x14ac:dyDescent="0.3">
      <c r="A147" s="126" t="str">
        <f>IF($B147="","",COUNTA($B$2:$B147))</f>
        <v/>
      </c>
      <c r="Z147" s="4"/>
    </row>
    <row r="148" spans="1:26" ht="15.6" x14ac:dyDescent="0.3">
      <c r="A148" s="126" t="str">
        <f>IF($B148="","",COUNTA($B$2:$B148))</f>
        <v/>
      </c>
      <c r="Z148" s="4"/>
    </row>
    <row r="149" spans="1:26" ht="15.6" x14ac:dyDescent="0.3">
      <c r="A149" s="126" t="str">
        <f>IF($B149="","",COUNTA($B$2:$B149))</f>
        <v/>
      </c>
      <c r="Z149" s="4"/>
    </row>
    <row r="150" spans="1:26" ht="15.6" x14ac:dyDescent="0.3">
      <c r="A150" s="126" t="str">
        <f>IF($B150="","",COUNTA($B$2:$B150))</f>
        <v/>
      </c>
      <c r="Z150" s="4"/>
    </row>
    <row r="151" spans="1:26" ht="15.6" x14ac:dyDescent="0.3">
      <c r="A151" s="126" t="str">
        <f>IF($B151="","",COUNTA($B$2:$B151))</f>
        <v/>
      </c>
      <c r="Z151" s="4"/>
    </row>
    <row r="152" spans="1:26" ht="15.6" x14ac:dyDescent="0.3">
      <c r="A152" s="126" t="str">
        <f>IF($B152="","",COUNTA($B$2:$B152))</f>
        <v/>
      </c>
    </row>
    <row r="153" spans="1:26" ht="15.6" x14ac:dyDescent="0.3">
      <c r="A153" s="126" t="str">
        <f>IF($B153="","",COUNTA($B$2:$B153))</f>
        <v/>
      </c>
    </row>
    <row r="154" spans="1:26" ht="15.6" x14ac:dyDescent="0.3">
      <c r="A154" s="126" t="str">
        <f>IF($B154="","",COUNTA($B$2:$B154))</f>
        <v/>
      </c>
    </row>
    <row r="155" spans="1:26" ht="15.6" x14ac:dyDescent="0.3">
      <c r="A155" s="126" t="str">
        <f>IF($B155="","",COUNTA($B$2:$B155))</f>
        <v/>
      </c>
    </row>
    <row r="156" spans="1:26" ht="15.6" x14ac:dyDescent="0.3">
      <c r="A156" s="126" t="str">
        <f>IF($B156="","",COUNTA($B$2:$B156))</f>
        <v/>
      </c>
      <c r="Z156" s="4"/>
    </row>
    <row r="157" spans="1:26" ht="15.6" x14ac:dyDescent="0.3">
      <c r="A157" s="126" t="str">
        <f>IF($B157="","",COUNTA($B$2:$B157))</f>
        <v/>
      </c>
      <c r="Z157" s="4"/>
    </row>
    <row r="158" spans="1:26" ht="15.6" x14ac:dyDescent="0.3">
      <c r="A158" s="126" t="str">
        <f>IF($B158="","",COUNTA($B$2:$B158))</f>
        <v/>
      </c>
      <c r="Z158" s="4"/>
    </row>
    <row r="159" spans="1:26" ht="15.6" x14ac:dyDescent="0.3">
      <c r="A159" s="126" t="str">
        <f>IF($B159="","",COUNTA($B$2:$B159))</f>
        <v/>
      </c>
      <c r="Z159" s="4"/>
    </row>
    <row r="160" spans="1:26" ht="15.6" x14ac:dyDescent="0.3">
      <c r="A160" s="126" t="str">
        <f>IF($B160="","",COUNTA($B$2:$B160))</f>
        <v/>
      </c>
    </row>
    <row r="161" spans="1:26" ht="15.6" x14ac:dyDescent="0.3">
      <c r="A161" s="126" t="str">
        <f>IF($B161="","",COUNTA($B$2:$B161))</f>
        <v/>
      </c>
    </row>
    <row r="162" spans="1:26" ht="15.6" x14ac:dyDescent="0.3">
      <c r="A162" s="126" t="str">
        <f>IF($B162="","",COUNTA($B$2:$B162))</f>
        <v/>
      </c>
      <c r="Z162" s="4"/>
    </row>
    <row r="163" spans="1:26" ht="15.6" x14ac:dyDescent="0.3">
      <c r="A163" s="126" t="str">
        <f>IF($B163="","",COUNTA($B$2:$B163))</f>
        <v/>
      </c>
      <c r="Z163" s="4"/>
    </row>
    <row r="164" spans="1:26" ht="15.6" x14ac:dyDescent="0.3">
      <c r="A164" s="126" t="str">
        <f>IF($B164="","",COUNTA($B$2:$B164))</f>
        <v/>
      </c>
      <c r="Z164" s="4"/>
    </row>
    <row r="165" spans="1:26" ht="15.6" x14ac:dyDescent="0.3">
      <c r="A165" s="126" t="str">
        <f>IF($B165="","",COUNTA($B$2:$B165))</f>
        <v/>
      </c>
    </row>
    <row r="166" spans="1:26" ht="15.6" x14ac:dyDescent="0.3">
      <c r="A166" s="126" t="str">
        <f>IF($B166="","",COUNTA($B$2:$B166))</f>
        <v/>
      </c>
    </row>
    <row r="167" spans="1:26" ht="15.6" x14ac:dyDescent="0.3">
      <c r="A167" s="126" t="str">
        <f>IF($B167="","",COUNTA($B$2:$B167))</f>
        <v/>
      </c>
    </row>
    <row r="168" spans="1:26" ht="15.6" x14ac:dyDescent="0.3">
      <c r="A168" s="126" t="str">
        <f>IF($B168="","",COUNTA($B$2:$B168))</f>
        <v/>
      </c>
    </row>
    <row r="169" spans="1:26" ht="15.6" x14ac:dyDescent="0.3">
      <c r="A169" s="126" t="str">
        <f>IF($B169="","",COUNTA($B$2:$B169))</f>
        <v/>
      </c>
    </row>
    <row r="170" spans="1:26" ht="15.6" x14ac:dyDescent="0.3">
      <c r="A170" s="126" t="str">
        <f>IF($B170="","",COUNTA($B$2:$B170))</f>
        <v/>
      </c>
    </row>
    <row r="171" spans="1:26" ht="15.6" x14ac:dyDescent="0.3">
      <c r="A171" s="126" t="str">
        <f>IF($B171="","",COUNTA($B$2:$B171))</f>
        <v/>
      </c>
    </row>
    <row r="172" spans="1:26" ht="15.6" x14ac:dyDescent="0.3">
      <c r="A172" s="126" t="str">
        <f>IF($B172="","",COUNTA($B$2:$B172))</f>
        <v/>
      </c>
    </row>
    <row r="173" spans="1:26" ht="15.6" x14ac:dyDescent="0.3">
      <c r="A173" s="126" t="str">
        <f>IF($B173="","",COUNTA($B$2:$B173))</f>
        <v/>
      </c>
    </row>
    <row r="174" spans="1:26" ht="15.6" x14ac:dyDescent="0.3">
      <c r="A174" s="126" t="str">
        <f>IF($B174="","",COUNTA($B$2:$B174))</f>
        <v/>
      </c>
      <c r="Z174" s="4"/>
    </row>
    <row r="175" spans="1:26" ht="15.6" x14ac:dyDescent="0.3">
      <c r="A175" s="126" t="str">
        <f>IF($B175="","",COUNTA($B$2:$B175))</f>
        <v/>
      </c>
    </row>
    <row r="176" spans="1:26" ht="15.6" x14ac:dyDescent="0.3">
      <c r="A176" s="126" t="str">
        <f>IF($B176="","",COUNTA($B$2:$B176))</f>
        <v/>
      </c>
    </row>
    <row r="177" spans="1:26" ht="15.6" x14ac:dyDescent="0.3">
      <c r="A177" s="126" t="str">
        <f>IF($B177="","",COUNTA($B$2:$B177))</f>
        <v/>
      </c>
      <c r="Z177" s="4"/>
    </row>
    <row r="178" spans="1:26" ht="15.6" x14ac:dyDescent="0.3">
      <c r="A178" s="126" t="str">
        <f>IF($B178="","",COUNTA($B$2:$B178))</f>
        <v/>
      </c>
    </row>
    <row r="179" spans="1:26" ht="15.6" x14ac:dyDescent="0.3">
      <c r="A179" s="126" t="str">
        <f>IF($B179="","",COUNTA($B$2:$B179))</f>
        <v/>
      </c>
    </row>
    <row r="180" spans="1:26" ht="15.6" x14ac:dyDescent="0.3">
      <c r="A180" s="126" t="str">
        <f>IF($B180="","",COUNTA($B$2:$B180))</f>
        <v/>
      </c>
      <c r="Z180" s="4"/>
    </row>
    <row r="181" spans="1:26" ht="15.6" x14ac:dyDescent="0.3">
      <c r="A181" s="126" t="str">
        <f>IF($B181="","",COUNTA($B$2:$B181))</f>
        <v/>
      </c>
    </row>
    <row r="182" spans="1:26" ht="15.6" x14ac:dyDescent="0.3">
      <c r="A182" s="126" t="str">
        <f>IF($B182="","",COUNTA($B$2:$B182))</f>
        <v/>
      </c>
    </row>
    <row r="183" spans="1:26" ht="15.6" x14ac:dyDescent="0.3">
      <c r="A183" s="126" t="str">
        <f>IF($B183="","",COUNTA($B$2:$B183))</f>
        <v/>
      </c>
      <c r="Z183" s="4"/>
    </row>
    <row r="184" spans="1:26" ht="15.6" x14ac:dyDescent="0.3">
      <c r="A184" s="126" t="str">
        <f>IF($B184="","",COUNTA($B$2:$B184))</f>
        <v/>
      </c>
      <c r="Z184" s="4"/>
    </row>
    <row r="185" spans="1:26" ht="15.6" x14ac:dyDescent="0.3">
      <c r="A185" s="126" t="str">
        <f>IF($B185="","",COUNTA($B$2:$B185))</f>
        <v/>
      </c>
    </row>
    <row r="186" spans="1:26" ht="15.6" x14ac:dyDescent="0.3">
      <c r="A186" s="126" t="str">
        <f>IF($B186="","",COUNTA($B$2:$B186))</f>
        <v/>
      </c>
    </row>
    <row r="187" spans="1:26" ht="15.6" x14ac:dyDescent="0.3">
      <c r="A187" s="126" t="str">
        <f>IF($B187="","",COUNTA($B$2:$B187))</f>
        <v/>
      </c>
    </row>
    <row r="188" spans="1:26" ht="15.6" x14ac:dyDescent="0.3">
      <c r="A188" s="126" t="str">
        <f>IF($B188="","",COUNTA($B$2:$B188))</f>
        <v/>
      </c>
    </row>
    <row r="189" spans="1:26" ht="15.6" x14ac:dyDescent="0.3">
      <c r="A189" s="126" t="str">
        <f>IF($B189="","",COUNTA($B$2:$B189))</f>
        <v/>
      </c>
    </row>
    <row r="190" spans="1:26" ht="15.6" x14ac:dyDescent="0.3">
      <c r="A190" s="126" t="str">
        <f>IF($B190="","",COUNTA($B$2:$B190))</f>
        <v/>
      </c>
      <c r="Z190" s="4"/>
    </row>
    <row r="191" spans="1:26" ht="15.6" x14ac:dyDescent="0.3">
      <c r="A191" s="126" t="str">
        <f>IF($B191="","",COUNTA($B$2:$B191))</f>
        <v/>
      </c>
      <c r="Z191" s="4"/>
    </row>
    <row r="192" spans="1:26" ht="15.6" x14ac:dyDescent="0.3">
      <c r="A192" s="126" t="str">
        <f>IF($B192="","",COUNTA($B$2:$B192))</f>
        <v/>
      </c>
    </row>
    <row r="193" spans="1:26" ht="15.6" x14ac:dyDescent="0.3">
      <c r="A193" s="126" t="str">
        <f>IF($B193="","",COUNTA($B$2:$B193))</f>
        <v/>
      </c>
      <c r="Z193" s="4"/>
    </row>
    <row r="194" spans="1:26" ht="15.6" x14ac:dyDescent="0.3">
      <c r="A194" s="126" t="str">
        <f>IF($B194="","",COUNTA($B$2:$B194))</f>
        <v/>
      </c>
      <c r="Z194" s="4"/>
    </row>
    <row r="195" spans="1:26" ht="15.6" x14ac:dyDescent="0.3">
      <c r="A195" s="126" t="str">
        <f>IF($B195="","",COUNTA($B$2:$B195))</f>
        <v/>
      </c>
      <c r="Z195" s="4"/>
    </row>
    <row r="196" spans="1:26" ht="15.6" x14ac:dyDescent="0.3">
      <c r="A196" s="126" t="str">
        <f>IF($B196="","",COUNTA($B$2:$B196))</f>
        <v/>
      </c>
      <c r="Z196" s="4"/>
    </row>
    <row r="197" spans="1:26" ht="15.6" x14ac:dyDescent="0.3">
      <c r="A197" s="126" t="str">
        <f>IF($B197="","",COUNTA($B$2:$B197))</f>
        <v/>
      </c>
    </row>
    <row r="198" spans="1:26" ht="15.6" x14ac:dyDescent="0.3">
      <c r="A198" s="126" t="str">
        <f>IF($B198="","",COUNTA($B$2:$B198))</f>
        <v/>
      </c>
    </row>
    <row r="199" spans="1:26" ht="15.6" x14ac:dyDescent="0.3">
      <c r="A199" s="126" t="str">
        <f>IF($B199="","",COUNTA($B$2:$B199))</f>
        <v/>
      </c>
      <c r="Z199" s="4"/>
    </row>
    <row r="200" spans="1:26" ht="15.6" x14ac:dyDescent="0.3">
      <c r="A200" s="126" t="str">
        <f>IF($B200="","",COUNTA($B$2:$B200))</f>
        <v/>
      </c>
    </row>
    <row r="201" spans="1:26" ht="15.6" x14ac:dyDescent="0.3">
      <c r="A201" s="126" t="str">
        <f>IF($B201="","",COUNTA($B$2:$B201))</f>
        <v/>
      </c>
      <c r="Z201" s="4"/>
    </row>
    <row r="202" spans="1:26" ht="15.6" x14ac:dyDescent="0.3">
      <c r="A202" s="126" t="str">
        <f>IF($B202="","",COUNTA($B$2:$B202))</f>
        <v/>
      </c>
      <c r="Z202" s="4"/>
    </row>
    <row r="203" spans="1:26" ht="15.6" x14ac:dyDescent="0.3">
      <c r="A203" s="126" t="str">
        <f>IF($B203="","",COUNTA($B$2:$B203))</f>
        <v/>
      </c>
      <c r="Z203" s="4"/>
    </row>
    <row r="204" spans="1:26" ht="15.6" x14ac:dyDescent="0.3">
      <c r="A204" s="126" t="str">
        <f>IF($B204="","",COUNTA($B$2:$B204))</f>
        <v/>
      </c>
    </row>
    <row r="205" spans="1:26" ht="15.6" x14ac:dyDescent="0.3">
      <c r="A205" s="126" t="str">
        <f>IF($B205="","",COUNTA($B$2:$B205))</f>
        <v/>
      </c>
    </row>
    <row r="206" spans="1:26" ht="15.6" x14ac:dyDescent="0.3">
      <c r="A206" s="126" t="str">
        <f>IF($B206="","",COUNTA($B$2:$B206))</f>
        <v/>
      </c>
    </row>
    <row r="207" spans="1:26" ht="15.6" x14ac:dyDescent="0.3">
      <c r="A207" s="126" t="str">
        <f>IF($B207="","",COUNTA($B$2:$B207))</f>
        <v/>
      </c>
    </row>
    <row r="208" spans="1:26" ht="15.6" x14ac:dyDescent="0.3">
      <c r="A208" s="126" t="str">
        <f>IF($B208="","",COUNTA($B$2:$B208))</f>
        <v/>
      </c>
    </row>
    <row r="209" spans="1:26" ht="15.6" x14ac:dyDescent="0.3">
      <c r="A209" s="126" t="str">
        <f>IF($B209="","",COUNTA($B$2:$B209))</f>
        <v/>
      </c>
      <c r="Z209" s="4"/>
    </row>
    <row r="210" spans="1:26" ht="15.6" x14ac:dyDescent="0.3">
      <c r="A210" s="126" t="str">
        <f>IF($B210="","",COUNTA($B$2:$B210))</f>
        <v/>
      </c>
      <c r="Z210" s="4"/>
    </row>
    <row r="211" spans="1:26" ht="15.6" x14ac:dyDescent="0.3">
      <c r="A211" s="126" t="str">
        <f>IF($B211="","",COUNTA($B$2:$B211))</f>
        <v/>
      </c>
    </row>
    <row r="212" spans="1:26" ht="15.6" x14ac:dyDescent="0.3">
      <c r="A212" s="126" t="str">
        <f>IF($B212="","",COUNTA($B$2:$B212))</f>
        <v/>
      </c>
    </row>
    <row r="213" spans="1:26" ht="15.6" x14ac:dyDescent="0.3">
      <c r="A213" s="126" t="str">
        <f>IF($B213="","",COUNTA($B$2:$B213))</f>
        <v/>
      </c>
    </row>
    <row r="214" spans="1:26" ht="15.6" x14ac:dyDescent="0.3">
      <c r="A214" s="126" t="str">
        <f>IF($B214="","",COUNTA($B$2:$B214))</f>
        <v/>
      </c>
    </row>
    <row r="215" spans="1:26" ht="15.6" x14ac:dyDescent="0.3">
      <c r="A215" s="126" t="str">
        <f>IF($B215="","",COUNTA($B$2:$B215))</f>
        <v/>
      </c>
    </row>
    <row r="216" spans="1:26" ht="15.6" x14ac:dyDescent="0.3">
      <c r="A216" s="126" t="str">
        <f>IF($B216="","",COUNTA($B$2:$B216))</f>
        <v/>
      </c>
    </row>
    <row r="217" spans="1:26" ht="15.6" x14ac:dyDescent="0.3">
      <c r="A217" s="126" t="str">
        <f>IF($B217="","",COUNTA($B$2:$B217))</f>
        <v/>
      </c>
    </row>
    <row r="218" spans="1:26" ht="15.6" x14ac:dyDescent="0.3">
      <c r="A218" s="126" t="str">
        <f>IF($B218="","",COUNTA($B$2:$B218))</f>
        <v/>
      </c>
    </row>
    <row r="219" spans="1:26" ht="15.6" x14ac:dyDescent="0.3">
      <c r="A219" s="126" t="str">
        <f>IF($B219="","",COUNTA($B$2:$B219))</f>
        <v/>
      </c>
    </row>
    <row r="220" spans="1:26" ht="15.6" x14ac:dyDescent="0.3">
      <c r="A220" s="126" t="str">
        <f>IF($B220="","",COUNTA($B$2:$B220))</f>
        <v/>
      </c>
    </row>
    <row r="221" spans="1:26" ht="15.6" x14ac:dyDescent="0.3">
      <c r="A221" s="126" t="str">
        <f>IF($B221="","",COUNTA($B$2:$B221))</f>
        <v/>
      </c>
    </row>
    <row r="222" spans="1:26" ht="15.6" x14ac:dyDescent="0.3">
      <c r="A222" s="126" t="str">
        <f>IF($B222="","",COUNTA($B$2:$B222))</f>
        <v/>
      </c>
      <c r="Z222" s="4"/>
    </row>
    <row r="223" spans="1:26" ht="15.6" x14ac:dyDescent="0.3">
      <c r="A223" s="126" t="str">
        <f>IF($B223="","",COUNTA($B$2:$B223))</f>
        <v/>
      </c>
      <c r="Z223" s="4"/>
    </row>
    <row r="224" spans="1:26" ht="15.6" x14ac:dyDescent="0.3">
      <c r="A224" s="126" t="str">
        <f>IF($B224="","",COUNTA($B$2:$B224))</f>
        <v/>
      </c>
    </row>
    <row r="225" spans="1:26" ht="15.6" x14ac:dyDescent="0.3">
      <c r="A225" s="126" t="str">
        <f>IF($B225="","",COUNTA($B$2:$B225))</f>
        <v/>
      </c>
    </row>
    <row r="226" spans="1:26" ht="15.6" x14ac:dyDescent="0.3">
      <c r="A226" s="126" t="str">
        <f>IF($B226="","",COUNTA($B$2:$B226))</f>
        <v/>
      </c>
      <c r="Z226" s="4"/>
    </row>
    <row r="227" spans="1:26" ht="15.6" x14ac:dyDescent="0.3">
      <c r="A227" s="126" t="str">
        <f>IF($B227="","",COUNTA($B$2:$B227))</f>
        <v/>
      </c>
      <c r="Z227" s="4"/>
    </row>
    <row r="228" spans="1:26" ht="15.6" x14ac:dyDescent="0.3">
      <c r="A228" s="126" t="str">
        <f>IF($B228="","",COUNTA($B$2:$B228))</f>
        <v/>
      </c>
      <c r="Z228" s="4"/>
    </row>
    <row r="229" spans="1:26" ht="15.6" x14ac:dyDescent="0.3">
      <c r="A229" s="126" t="str">
        <f>IF($B229="","",COUNTA($B$2:$B229))</f>
        <v/>
      </c>
    </row>
    <row r="230" spans="1:26" ht="15.6" x14ac:dyDescent="0.3">
      <c r="A230" s="126" t="str">
        <f>IF($B230="","",COUNTA($B$2:$B230))</f>
        <v/>
      </c>
      <c r="Z230" s="4"/>
    </row>
    <row r="231" spans="1:26" ht="15.6" x14ac:dyDescent="0.3">
      <c r="A231" s="126" t="str">
        <f>IF($B231="","",COUNTA($B$2:$B231))</f>
        <v/>
      </c>
      <c r="Z231" s="4"/>
    </row>
    <row r="232" spans="1:26" ht="15.6" x14ac:dyDescent="0.3">
      <c r="A232" s="126" t="str">
        <f>IF($B232="","",COUNTA($B$2:$B232))</f>
        <v/>
      </c>
      <c r="Z232" s="4"/>
    </row>
    <row r="233" spans="1:26" ht="15.6" x14ac:dyDescent="0.3">
      <c r="A233" s="126" t="str">
        <f>IF($B233="","",COUNTA($B$2:$B233))</f>
        <v/>
      </c>
    </row>
    <row r="234" spans="1:26" ht="15.6" x14ac:dyDescent="0.3">
      <c r="A234" s="126" t="str">
        <f>IF($B234="","",COUNTA($B$2:$B234))</f>
        <v/>
      </c>
      <c r="Z234" s="4"/>
    </row>
    <row r="235" spans="1:26" ht="15.6" x14ac:dyDescent="0.3">
      <c r="A235" s="126" t="str">
        <f>IF($B235="","",COUNTA($B$2:$B235))</f>
        <v/>
      </c>
      <c r="Z235" s="4"/>
    </row>
    <row r="236" spans="1:26" ht="15.6" x14ac:dyDescent="0.3">
      <c r="A236" s="126" t="str">
        <f>IF($B236="","",COUNTA($B$2:$B236))</f>
        <v/>
      </c>
    </row>
    <row r="237" spans="1:26" ht="15.6" x14ac:dyDescent="0.3">
      <c r="A237" s="126" t="str">
        <f>IF($B237="","",COUNTA($B$2:$B237))</f>
        <v/>
      </c>
      <c r="Z237" s="4"/>
    </row>
    <row r="238" spans="1:26" ht="15.6" x14ac:dyDescent="0.3">
      <c r="A238" s="126" t="str">
        <f>IF($B238="","",COUNTA($B$2:$B238))</f>
        <v/>
      </c>
    </row>
    <row r="239" spans="1:26" ht="15.6" x14ac:dyDescent="0.3">
      <c r="A239" s="126" t="str">
        <f>IF($B239="","",COUNTA($B$2:$B239))</f>
        <v/>
      </c>
      <c r="Z239" s="4"/>
    </row>
    <row r="240" spans="1:26" ht="15.6" x14ac:dyDescent="0.3">
      <c r="A240" s="126" t="str">
        <f>IF($B240="","",COUNTA($B$2:$B240))</f>
        <v/>
      </c>
    </row>
    <row r="241" spans="1:26" ht="15.6" x14ac:dyDescent="0.3">
      <c r="A241" s="126" t="str">
        <f>IF($B241="","",COUNTA($B$2:$B241))</f>
        <v/>
      </c>
    </row>
    <row r="242" spans="1:26" ht="15.6" x14ac:dyDescent="0.3">
      <c r="A242" s="126" t="str">
        <f>IF($B242="","",COUNTA($B$2:$B242))</f>
        <v/>
      </c>
      <c r="Z242" s="4"/>
    </row>
    <row r="243" spans="1:26" ht="15.6" x14ac:dyDescent="0.3">
      <c r="A243" s="126" t="str">
        <f>IF($B243="","",COUNTA($B$2:$B243))</f>
        <v/>
      </c>
    </row>
    <row r="244" spans="1:26" ht="15.6" x14ac:dyDescent="0.3">
      <c r="A244" s="126" t="str">
        <f>IF($B244="","",COUNTA($B$2:$B244))</f>
        <v/>
      </c>
    </row>
    <row r="245" spans="1:26" ht="15.6" x14ac:dyDescent="0.3">
      <c r="A245" s="126" t="str">
        <f>IF($B245="","",COUNTA($B$2:$B245))</f>
        <v/>
      </c>
    </row>
    <row r="246" spans="1:26" ht="15.6" x14ac:dyDescent="0.3">
      <c r="A246" s="126" t="str">
        <f>IF($B246="","",COUNTA($B$2:$B246))</f>
        <v/>
      </c>
    </row>
    <row r="247" spans="1:26" ht="15.6" x14ac:dyDescent="0.3">
      <c r="A247" s="126" t="str">
        <f>IF($B247="","",COUNTA($B$2:$B247))</f>
        <v/>
      </c>
    </row>
    <row r="248" spans="1:26" ht="15.6" x14ac:dyDescent="0.3">
      <c r="A248" s="126" t="str">
        <f>IF($B248="","",COUNTA($B$2:$B248))</f>
        <v/>
      </c>
      <c r="Z248" s="4"/>
    </row>
    <row r="249" spans="1:26" ht="15.6" x14ac:dyDescent="0.3">
      <c r="A249" s="126" t="str">
        <f>IF($B249="","",COUNTA($B$2:$B249))</f>
        <v/>
      </c>
    </row>
    <row r="250" spans="1:26" ht="15.6" x14ac:dyDescent="0.3">
      <c r="A250" s="126" t="str">
        <f>IF($B250="","",COUNTA($B$2:$B250))</f>
        <v/>
      </c>
    </row>
    <row r="251" spans="1:26" ht="15.6" x14ac:dyDescent="0.3">
      <c r="A251" s="126" t="str">
        <f>IF($B251="","",COUNTA($B$2:$B251))</f>
        <v/>
      </c>
      <c r="Z251" s="4"/>
    </row>
    <row r="252" spans="1:26" ht="15.6" x14ac:dyDescent="0.3">
      <c r="A252" s="126" t="str">
        <f>IF($B252="","",COUNTA($B$2:$B252))</f>
        <v/>
      </c>
    </row>
    <row r="253" spans="1:26" ht="15.6" x14ac:dyDescent="0.3">
      <c r="A253" s="126" t="str">
        <f>IF($B253="","",COUNTA($B$2:$B253))</f>
        <v/>
      </c>
      <c r="Z253" s="4"/>
    </row>
    <row r="254" spans="1:26" ht="15.6" x14ac:dyDescent="0.3">
      <c r="A254" s="126" t="str">
        <f>IF($B254="","",COUNTA($B$2:$B254))</f>
        <v/>
      </c>
    </row>
    <row r="255" spans="1:26" ht="15.6" x14ac:dyDescent="0.3">
      <c r="A255" s="126" t="str">
        <f>IF($B255="","",COUNTA($B$2:$B255))</f>
        <v/>
      </c>
    </row>
    <row r="256" spans="1:26" ht="15.6" x14ac:dyDescent="0.3">
      <c r="A256" s="126" t="str">
        <f>IF($B256="","",COUNTA($B$2:$B256))</f>
        <v/>
      </c>
    </row>
    <row r="257" spans="1:26" ht="15.6" x14ac:dyDescent="0.3">
      <c r="A257" s="126" t="str">
        <f>IF($B257="","",COUNTA($B$2:$B257))</f>
        <v/>
      </c>
      <c r="Z257" s="4"/>
    </row>
    <row r="258" spans="1:26" ht="15.6" x14ac:dyDescent="0.3">
      <c r="A258" s="126" t="str">
        <f>IF($B258="","",COUNTA($B$2:$B258))</f>
        <v/>
      </c>
    </row>
    <row r="259" spans="1:26" ht="15.6" x14ac:dyDescent="0.3">
      <c r="A259" s="126" t="str">
        <f>IF($B259="","",COUNTA($B$2:$B259))</f>
        <v/>
      </c>
      <c r="Z259" s="4"/>
    </row>
    <row r="260" spans="1:26" ht="15.6" x14ac:dyDescent="0.3">
      <c r="A260" s="126" t="str">
        <f>IF($B260="","",COUNTA($B$2:$B260))</f>
        <v/>
      </c>
      <c r="Z260" s="4"/>
    </row>
    <row r="261" spans="1:26" ht="15.6" x14ac:dyDescent="0.3">
      <c r="A261" s="126" t="str">
        <f>IF($B261="","",COUNTA($B$2:$B261))</f>
        <v/>
      </c>
    </row>
    <row r="262" spans="1:26" ht="15.6" x14ac:dyDescent="0.3">
      <c r="A262" s="126" t="str">
        <f>IF($B262="","",COUNTA($B$2:$B262))</f>
        <v/>
      </c>
    </row>
    <row r="263" spans="1:26" ht="15.6" x14ac:dyDescent="0.3">
      <c r="A263" s="126" t="str">
        <f>IF($B263="","",COUNTA($B$2:$B263))</f>
        <v/>
      </c>
      <c r="Z263" s="4"/>
    </row>
    <row r="264" spans="1:26" ht="15.6" x14ac:dyDescent="0.3">
      <c r="A264" s="126" t="str">
        <f>IF($B264="","",COUNTA($B$2:$B264))</f>
        <v/>
      </c>
    </row>
    <row r="265" spans="1:26" ht="15.6" x14ac:dyDescent="0.3">
      <c r="A265" s="126" t="str">
        <f>IF($B265="","",COUNTA($B$2:$B265))</f>
        <v/>
      </c>
    </row>
    <row r="266" spans="1:26" ht="15.6" x14ac:dyDescent="0.3">
      <c r="A266" s="126" t="str">
        <f>IF($B266="","",COUNTA($B$2:$B266))</f>
        <v/>
      </c>
    </row>
    <row r="267" spans="1:26" ht="15.6" x14ac:dyDescent="0.3">
      <c r="A267" s="126" t="str">
        <f>IF($B267="","",COUNTA($B$2:$B267))</f>
        <v/>
      </c>
    </row>
    <row r="268" spans="1:26" ht="15.6" x14ac:dyDescent="0.3">
      <c r="A268" s="126" t="str">
        <f>IF($B268="","",COUNTA($B$2:$B268))</f>
        <v/>
      </c>
    </row>
    <row r="269" spans="1:26" ht="15.6" x14ac:dyDescent="0.3">
      <c r="A269" s="126" t="str">
        <f>IF($B269="","",COUNTA($B$2:$B269))</f>
        <v/>
      </c>
    </row>
    <row r="270" spans="1:26" ht="15.6" x14ac:dyDescent="0.3">
      <c r="A270" s="126" t="str">
        <f>IF($B270="","",COUNTA($B$2:$B270))</f>
        <v/>
      </c>
    </row>
    <row r="271" spans="1:26" ht="15.6" x14ac:dyDescent="0.3">
      <c r="A271" s="126" t="str">
        <f>IF($B271="","",COUNTA($B$2:$B271))</f>
        <v/>
      </c>
    </row>
    <row r="272" spans="1:26" ht="15.6" x14ac:dyDescent="0.3">
      <c r="A272" s="126" t="str">
        <f>IF($B272="","",COUNTA($B$2:$B272))</f>
        <v/>
      </c>
    </row>
    <row r="273" spans="1:26" ht="15.6" x14ac:dyDescent="0.3">
      <c r="A273" s="126" t="str">
        <f>IF($B273="","",COUNTA($B$2:$B273))</f>
        <v/>
      </c>
    </row>
    <row r="274" spans="1:26" ht="15.6" x14ac:dyDescent="0.3">
      <c r="A274" s="126" t="str">
        <f>IF($B274="","",COUNTA($B$2:$B274))</f>
        <v/>
      </c>
    </row>
    <row r="275" spans="1:26" ht="15.6" x14ac:dyDescent="0.3">
      <c r="A275" s="126" t="str">
        <f>IF($B275="","",COUNTA($B$2:$B275))</f>
        <v/>
      </c>
    </row>
    <row r="276" spans="1:26" ht="15.6" x14ac:dyDescent="0.3">
      <c r="A276" s="126" t="str">
        <f>IF($B276="","",COUNTA($B$2:$B276))</f>
        <v/>
      </c>
    </row>
    <row r="277" spans="1:26" ht="15.6" x14ac:dyDescent="0.3">
      <c r="A277" s="126" t="str">
        <f>IF($B277="","",COUNTA($B$2:$B277))</f>
        <v/>
      </c>
    </row>
    <row r="278" spans="1:26" ht="15.6" x14ac:dyDescent="0.3">
      <c r="A278" s="126" t="str">
        <f>IF($B278="","",COUNTA($B$2:$B278))</f>
        <v/>
      </c>
    </row>
    <row r="279" spans="1:26" ht="15.6" x14ac:dyDescent="0.3">
      <c r="A279" s="126" t="str">
        <f>IF($B279="","",COUNTA($B$2:$B279))</f>
        <v/>
      </c>
    </row>
    <row r="280" spans="1:26" ht="15.6" x14ac:dyDescent="0.3">
      <c r="A280" s="126" t="str">
        <f>IF($B280="","",COUNTA($B$2:$B280))</f>
        <v/>
      </c>
    </row>
    <row r="281" spans="1:26" ht="15.6" x14ac:dyDescent="0.3">
      <c r="A281" s="126" t="str">
        <f>IF($B281="","",COUNTA($B$2:$B281))</f>
        <v/>
      </c>
    </row>
    <row r="282" spans="1:26" ht="15.6" x14ac:dyDescent="0.3">
      <c r="A282" s="126" t="str">
        <f>IF($B282="","",COUNTA($B$2:$B282))</f>
        <v/>
      </c>
      <c r="Z282" s="4"/>
    </row>
    <row r="283" spans="1:26" ht="15.6" x14ac:dyDescent="0.3">
      <c r="A283" s="126" t="str">
        <f>IF($B283="","",COUNTA($B$2:$B283))</f>
        <v/>
      </c>
    </row>
    <row r="284" spans="1:26" ht="15.6" x14ac:dyDescent="0.3">
      <c r="A284" s="126" t="str">
        <f>IF($B284="","",COUNTA($B$2:$B284))</f>
        <v/>
      </c>
    </row>
    <row r="285" spans="1:26" ht="15.6" x14ac:dyDescent="0.3">
      <c r="A285" s="126" t="str">
        <f>IF($B285="","",COUNTA($B$2:$B285))</f>
        <v/>
      </c>
    </row>
    <row r="286" spans="1:26" ht="15.6" x14ac:dyDescent="0.3">
      <c r="A286" s="126" t="str">
        <f>IF($B286="","",COUNTA($B$2:$B286))</f>
        <v/>
      </c>
    </row>
    <row r="287" spans="1:26" ht="15.6" x14ac:dyDescent="0.3">
      <c r="A287" s="126" t="str">
        <f>IF($B287="","",COUNTA($B$2:$B287))</f>
        <v/>
      </c>
      <c r="Z287" s="4"/>
    </row>
    <row r="288" spans="1:26" ht="15.6" x14ac:dyDescent="0.3">
      <c r="A288" s="126" t="str">
        <f>IF($B288="","",COUNTA($B$2:$B288))</f>
        <v/>
      </c>
    </row>
    <row r="289" spans="1:26" ht="15.6" x14ac:dyDescent="0.3">
      <c r="A289" s="126" t="str">
        <f>IF($B289="","",COUNTA($B$2:$B289))</f>
        <v/>
      </c>
    </row>
    <row r="290" spans="1:26" ht="15.6" x14ac:dyDescent="0.3">
      <c r="A290" s="126" t="str">
        <f>IF($B290="","",COUNTA($B$2:$B290))</f>
        <v/>
      </c>
      <c r="Z290" s="4"/>
    </row>
    <row r="291" spans="1:26" ht="15.6" x14ac:dyDescent="0.3">
      <c r="A291" s="126" t="str">
        <f>IF($B291="","",COUNTA($B$2:$B291))</f>
        <v/>
      </c>
    </row>
    <row r="292" spans="1:26" ht="15.6" x14ac:dyDescent="0.3">
      <c r="A292" s="126" t="str">
        <f>IF($B292="","",COUNTA($B$2:$B292))</f>
        <v/>
      </c>
      <c r="Z292" s="4"/>
    </row>
    <row r="293" spans="1:26" ht="15.6" x14ac:dyDescent="0.3">
      <c r="A293" s="126" t="str">
        <f>IF($B293="","",COUNTA($B$2:$B293))</f>
        <v/>
      </c>
    </row>
    <row r="294" spans="1:26" ht="15.6" x14ac:dyDescent="0.3">
      <c r="A294" s="126" t="str">
        <f>IF($B294="","",COUNTA($B$2:$B294))</f>
        <v/>
      </c>
      <c r="Z294" s="4"/>
    </row>
    <row r="295" spans="1:26" ht="15.6" x14ac:dyDescent="0.3">
      <c r="A295" s="126" t="str">
        <f>IF($B295="","",COUNTA($B$2:$B295))</f>
        <v/>
      </c>
    </row>
    <row r="296" spans="1:26" ht="15.6" x14ac:dyDescent="0.3">
      <c r="A296" s="126" t="str">
        <f>IF($B296="","",COUNTA($B$2:$B296))</f>
        <v/>
      </c>
      <c r="Z296" s="4"/>
    </row>
    <row r="297" spans="1:26" ht="15.6" x14ac:dyDescent="0.3">
      <c r="A297" s="126" t="str">
        <f>IF($B297="","",COUNTA($B$2:$B297))</f>
        <v/>
      </c>
      <c r="Z297" s="4"/>
    </row>
    <row r="298" spans="1:26" ht="15.6" x14ac:dyDescent="0.3">
      <c r="A298" s="126" t="str">
        <f>IF($B298="","",COUNTA($B$2:$B298))</f>
        <v/>
      </c>
    </row>
    <row r="299" spans="1:26" ht="15.6" x14ac:dyDescent="0.3">
      <c r="A299" s="126" t="str">
        <f>IF($B299="","",COUNTA($B$2:$B299))</f>
        <v/>
      </c>
    </row>
    <row r="300" spans="1:26" ht="15.6" x14ac:dyDescent="0.3">
      <c r="A300" s="126" t="str">
        <f>IF($B300="","",COUNTA($B$2:$B300))</f>
        <v/>
      </c>
      <c r="Z300" s="4"/>
    </row>
    <row r="301" spans="1:26" ht="15.6" x14ac:dyDescent="0.3">
      <c r="A301" s="126" t="str">
        <f>IF($B301="","",COUNTA($B$2:$B301))</f>
        <v/>
      </c>
    </row>
    <row r="302" spans="1:26" ht="15.6" x14ac:dyDescent="0.3">
      <c r="A302" s="126" t="str">
        <f>IF($B302="","",COUNTA($B$2:$B302))</f>
        <v/>
      </c>
    </row>
    <row r="303" spans="1:26" ht="15.6" x14ac:dyDescent="0.3">
      <c r="A303" s="126" t="str">
        <f>IF($B303="","",COUNTA($B$2:$B303))</f>
        <v/>
      </c>
      <c r="Z303" s="4"/>
    </row>
    <row r="304" spans="1:26" ht="15.6" x14ac:dyDescent="0.3">
      <c r="A304" s="126" t="str">
        <f>IF($B304="","",COUNTA($B$2:$B304))</f>
        <v/>
      </c>
    </row>
    <row r="305" spans="1:26" ht="15.6" x14ac:dyDescent="0.3">
      <c r="A305" s="126" t="str">
        <f>IF($B305="","",COUNTA($B$2:$B305))</f>
        <v/>
      </c>
    </row>
    <row r="306" spans="1:26" ht="15.6" x14ac:dyDescent="0.3">
      <c r="A306" s="126" t="str">
        <f>IF($B306="","",COUNTA($B$2:$B306))</f>
        <v/>
      </c>
    </row>
    <row r="307" spans="1:26" ht="15.6" x14ac:dyDescent="0.3">
      <c r="A307" s="126" t="str">
        <f>IF($B307="","",COUNTA($B$2:$B307))</f>
        <v/>
      </c>
    </row>
    <row r="308" spans="1:26" ht="15.6" x14ac:dyDescent="0.3">
      <c r="A308" s="126" t="str">
        <f>IF($B308="","",COUNTA($B$2:$B308))</f>
        <v/>
      </c>
    </row>
    <row r="309" spans="1:26" ht="15.6" x14ac:dyDescent="0.3">
      <c r="A309" s="126" t="str">
        <f>IF($B309="","",COUNTA($B$2:$B309))</f>
        <v/>
      </c>
    </row>
    <row r="310" spans="1:26" ht="15.6" x14ac:dyDescent="0.3">
      <c r="A310" s="126" t="str">
        <f>IF($B310="","",COUNTA($B$2:$B310))</f>
        <v/>
      </c>
      <c r="Z310" s="4"/>
    </row>
    <row r="311" spans="1:26" ht="15.6" x14ac:dyDescent="0.3">
      <c r="A311" s="126" t="str">
        <f>IF($B311="","",COUNTA($B$2:$B311))</f>
        <v/>
      </c>
    </row>
    <row r="312" spans="1:26" ht="15.6" x14ac:dyDescent="0.3">
      <c r="A312" s="126" t="str">
        <f>IF($B312="","",COUNTA($B$2:$B312))</f>
        <v/>
      </c>
    </row>
    <row r="313" spans="1:26" ht="15.6" x14ac:dyDescent="0.3">
      <c r="A313" s="126" t="str">
        <f>IF($B313="","",COUNTA($B$2:$B313))</f>
        <v/>
      </c>
    </row>
    <row r="314" spans="1:26" ht="15.6" x14ac:dyDescent="0.3">
      <c r="A314" s="126" t="str">
        <f>IF($B314="","",COUNTA($B$2:$B314))</f>
        <v/>
      </c>
    </row>
    <row r="315" spans="1:26" ht="15.6" x14ac:dyDescent="0.3">
      <c r="A315" s="126" t="str">
        <f>IF($B315="","",COUNTA($B$2:$B315))</f>
        <v/>
      </c>
    </row>
    <row r="316" spans="1:26" ht="15.6" x14ac:dyDescent="0.3">
      <c r="A316" s="126" t="str">
        <f>IF($B316="","",COUNTA($B$2:$B316))</f>
        <v/>
      </c>
      <c r="Z316" s="4"/>
    </row>
    <row r="317" spans="1:26" ht="15.6" x14ac:dyDescent="0.3">
      <c r="A317" s="126" t="str">
        <f>IF($B317="","",COUNTA($B$2:$B317))</f>
        <v/>
      </c>
    </row>
    <row r="318" spans="1:26" ht="15.6" x14ac:dyDescent="0.3">
      <c r="A318" s="126" t="str">
        <f>IF($B318="","",COUNTA($B$2:$B318))</f>
        <v/>
      </c>
      <c r="Z318" s="4"/>
    </row>
    <row r="319" spans="1:26" ht="15.6" x14ac:dyDescent="0.3">
      <c r="A319" s="126" t="str">
        <f>IF($B319="","",COUNTA($B$2:$B319))</f>
        <v/>
      </c>
      <c r="Z319" s="4"/>
    </row>
    <row r="320" spans="1:26" ht="15.6" x14ac:dyDescent="0.3">
      <c r="A320" s="126" t="str">
        <f>IF($B320="","",COUNTA($B$2:$B320))</f>
        <v/>
      </c>
      <c r="Z320" s="4"/>
    </row>
    <row r="321" spans="1:1" ht="15.6" x14ac:dyDescent="0.3">
      <c r="A321" s="126" t="str">
        <f>IF($B321="","",COUNTA($B$2:$B321))</f>
        <v/>
      </c>
    </row>
    <row r="322" spans="1:1" ht="15.6" x14ac:dyDescent="0.3">
      <c r="A322" s="126" t="str">
        <f>IF($B322="","",COUNTA($B$2:$B322))</f>
        <v/>
      </c>
    </row>
    <row r="323" spans="1:1" ht="15.6" x14ac:dyDescent="0.3">
      <c r="A323" s="126" t="str">
        <f>IF($B323="","",COUNTA($B$2:$B323))</f>
        <v/>
      </c>
    </row>
    <row r="324" spans="1:1" ht="15.6" x14ac:dyDescent="0.3">
      <c r="A324" s="126" t="str">
        <f>IF($B324="","",COUNTA($B$2:$B324))</f>
        <v/>
      </c>
    </row>
    <row r="325" spans="1:1" x14ac:dyDescent="0.25">
      <c r="A325" s="127"/>
    </row>
    <row r="326" spans="1:1" x14ac:dyDescent="0.25">
      <c r="A326" s="127"/>
    </row>
    <row r="327" spans="1:1" x14ac:dyDescent="0.25">
      <c r="A327" s="127"/>
    </row>
    <row r="328" spans="1:1" x14ac:dyDescent="0.25">
      <c r="A328" s="127"/>
    </row>
    <row r="329" spans="1:1" x14ac:dyDescent="0.25">
      <c r="A329" s="127"/>
    </row>
    <row r="330" spans="1:1" x14ac:dyDescent="0.25">
      <c r="A330" s="127"/>
    </row>
    <row r="331" spans="1:1" x14ac:dyDescent="0.25">
      <c r="A331" s="127"/>
    </row>
    <row r="332" spans="1:1" x14ac:dyDescent="0.25">
      <c r="A332" s="127"/>
    </row>
    <row r="333" spans="1:1" x14ac:dyDescent="0.25">
      <c r="A333" s="127"/>
    </row>
    <row r="334" spans="1:1" x14ac:dyDescent="0.25">
      <c r="A334" s="127"/>
    </row>
    <row r="335" spans="1:1" x14ac:dyDescent="0.25">
      <c r="A335" s="127"/>
    </row>
    <row r="336" spans="1:1" x14ac:dyDescent="0.25">
      <c r="A336" s="127"/>
    </row>
    <row r="337" spans="1:1" x14ac:dyDescent="0.25">
      <c r="A337" s="127"/>
    </row>
    <row r="338" spans="1:1" x14ac:dyDescent="0.25">
      <c r="A338" s="127"/>
    </row>
    <row r="339" spans="1:1" x14ac:dyDescent="0.25">
      <c r="A339" s="127"/>
    </row>
    <row r="340" spans="1:1" x14ac:dyDescent="0.25">
      <c r="A340" s="127"/>
    </row>
    <row r="341" spans="1:1" x14ac:dyDescent="0.25">
      <c r="A341" s="127"/>
    </row>
    <row r="342" spans="1:1" x14ac:dyDescent="0.25">
      <c r="A342" s="127"/>
    </row>
    <row r="343" spans="1:1" x14ac:dyDescent="0.25">
      <c r="A343" s="127"/>
    </row>
    <row r="344" spans="1:1" x14ac:dyDescent="0.25">
      <c r="A344" s="127"/>
    </row>
    <row r="345" spans="1:1" x14ac:dyDescent="0.25">
      <c r="A345" s="127"/>
    </row>
    <row r="346" spans="1:1" x14ac:dyDescent="0.25">
      <c r="A346" s="127"/>
    </row>
    <row r="347" spans="1:1" x14ac:dyDescent="0.25">
      <c r="A347" s="127"/>
    </row>
    <row r="348" spans="1:1" x14ac:dyDescent="0.25">
      <c r="A348" s="127"/>
    </row>
    <row r="349" spans="1:1" x14ac:dyDescent="0.25">
      <c r="A349" s="127"/>
    </row>
    <row r="350" spans="1:1" x14ac:dyDescent="0.25">
      <c r="A350" s="127"/>
    </row>
  </sheetData>
  <conditionalFormatting sqref="C1 C101:C1048576">
    <cfRule type="containsText" dxfId="105" priority="39" operator="containsText" text="Triathlon">
      <formula>NOT(ISERROR(SEARCH("Triathlon",C1)))</formula>
    </cfRule>
    <cfRule type="containsText" dxfId="104" priority="40" operator="containsText" text="Sport de combat">
      <formula>NOT(ISERROR(SEARCH("Sport de combat",C1)))</formula>
    </cfRule>
    <cfRule type="containsText" dxfId="103" priority="41" operator="containsText" text="Athlétisme">
      <formula>NOT(ISERROR(SEARCH("Athlétisme",C1)))</formula>
    </cfRule>
    <cfRule type="containsText" dxfId="102" priority="42" operator="containsText" text="Natation">
      <formula>NOT(ISERROR(SEARCH("Natation",C1)))</formula>
    </cfRule>
  </conditionalFormatting>
  <conditionalFormatting sqref="C1 C101:C1048576">
    <cfRule type="containsText" dxfId="101" priority="37" operator="containsText" text="Travel">
      <formula>NOT(ISERROR(SEARCH("Travel",C1)))</formula>
    </cfRule>
    <cfRule type="containsText" dxfId="100" priority="38" operator="containsText" text="Sauvetage">
      <formula>NOT(ISERROR(SEARCH("Sauvetage",C1)))</formula>
    </cfRule>
  </conditionalFormatting>
  <conditionalFormatting sqref="Q1:Q1048576">
    <cfRule type="containsText" dxfId="99" priority="25" operator="containsText" text="Décembre">
      <formula>NOT(ISERROR(SEARCH("Décembre",Q1)))</formula>
    </cfRule>
    <cfRule type="containsText" dxfId="98" priority="26" operator="containsText" text="Novembre">
      <formula>NOT(ISERROR(SEARCH("Novembre",Q1)))</formula>
    </cfRule>
    <cfRule type="containsText" dxfId="97" priority="27" operator="containsText" text="Octobre">
      <formula>NOT(ISERROR(SEARCH("Octobre",Q1)))</formula>
    </cfRule>
    <cfRule type="containsText" dxfId="96" priority="28" operator="containsText" text="Septembre">
      <formula>NOT(ISERROR(SEARCH("Septembre",Q1)))</formula>
    </cfRule>
    <cfRule type="containsText" dxfId="95" priority="29" operator="containsText" text="Août">
      <formula>NOT(ISERROR(SEARCH("Août",Q1)))</formula>
    </cfRule>
    <cfRule type="containsText" dxfId="94" priority="30" operator="containsText" text="Juillet">
      <formula>NOT(ISERROR(SEARCH("Juillet",Q1)))</formula>
    </cfRule>
    <cfRule type="containsText" dxfId="93" priority="31" operator="containsText" text="Juin">
      <formula>NOT(ISERROR(SEARCH("Juin",Q1)))</formula>
    </cfRule>
    <cfRule type="containsText" dxfId="92" priority="32" operator="containsText" text="Mai">
      <formula>NOT(ISERROR(SEARCH("Mai",Q1)))</formula>
    </cfRule>
    <cfRule type="containsText" dxfId="91" priority="33" operator="containsText" text="Avril">
      <formula>NOT(ISERROR(SEARCH("Avril",Q1)))</formula>
    </cfRule>
    <cfRule type="containsText" dxfId="90" priority="34" operator="containsText" text="Mars">
      <formula>NOT(ISERROR(SEARCH("Mars",Q1)))</formula>
    </cfRule>
    <cfRule type="containsText" dxfId="89" priority="35" operator="containsText" text="Février">
      <formula>NOT(ISERROR(SEARCH("Février",Q1)))</formula>
    </cfRule>
    <cfRule type="containsText" dxfId="88" priority="36" operator="containsText" text="Janvier">
      <formula>NOT(ISERROR(SEARCH("Janvier",Q1)))</formula>
    </cfRule>
  </conditionalFormatting>
  <conditionalFormatting sqref="Y1:Y1048576">
    <cfRule type="containsText" dxfId="87" priority="23" operator="containsText" text="Annulé">
      <formula>NOT(ISERROR(SEARCH("Annulé",Y1)))</formula>
    </cfRule>
    <cfRule type="containsText" dxfId="86" priority="24" operator="containsText" text="Confirmé">
      <formula>NOT(ISERROR(SEARCH("Confirmé",Y1)))</formula>
    </cfRule>
  </conditionalFormatting>
  <conditionalFormatting sqref="Q7:Q16">
    <cfRule type="containsText" dxfId="85" priority="11" operator="containsText" text="Décembre">
      <formula>NOT(ISERROR(SEARCH("Décembre",Q7)))</formula>
    </cfRule>
    <cfRule type="containsText" dxfId="84" priority="12" operator="containsText" text="Novembre">
      <formula>NOT(ISERROR(SEARCH("Novembre",Q7)))</formula>
    </cfRule>
    <cfRule type="containsText" dxfId="83" priority="13" operator="containsText" text="Octobre">
      <formula>NOT(ISERROR(SEARCH("Octobre",Q7)))</formula>
    </cfRule>
    <cfRule type="containsText" dxfId="82" priority="14" operator="containsText" text="Septembre">
      <formula>NOT(ISERROR(SEARCH("Septembre",Q7)))</formula>
    </cfRule>
    <cfRule type="containsText" dxfId="81" priority="15" operator="containsText" text="Août">
      <formula>NOT(ISERROR(SEARCH("Août",Q7)))</formula>
    </cfRule>
    <cfRule type="containsText" dxfId="80" priority="16" operator="containsText" text="Juillet">
      <formula>NOT(ISERROR(SEARCH("Juillet",Q7)))</formula>
    </cfRule>
    <cfRule type="containsText" dxfId="79" priority="17" operator="containsText" text="Juin">
      <formula>NOT(ISERROR(SEARCH("Juin",Q7)))</formula>
    </cfRule>
    <cfRule type="containsText" dxfId="78" priority="18" operator="containsText" text="Mai">
      <formula>NOT(ISERROR(SEARCH("Mai",Q7)))</formula>
    </cfRule>
    <cfRule type="containsText" dxfId="77" priority="19" operator="containsText" text="Avril">
      <formula>NOT(ISERROR(SEARCH("Avril",Q7)))</formula>
    </cfRule>
    <cfRule type="containsText" dxfId="76" priority="20" operator="containsText" text="Mars">
      <formula>NOT(ISERROR(SEARCH("Mars",Q7)))</formula>
    </cfRule>
    <cfRule type="containsText" dxfId="75" priority="21" operator="containsText" text="Février">
      <formula>NOT(ISERROR(SEARCH("Février",Q7)))</formula>
    </cfRule>
    <cfRule type="containsText" dxfId="74" priority="22" operator="containsText" text="Janvier">
      <formula>NOT(ISERROR(SEARCH("Janvier",Q7)))</formula>
    </cfRule>
  </conditionalFormatting>
  <conditionalFormatting sqref="C2:C100">
    <cfRule type="containsText" dxfId="73" priority="3" operator="containsText" text="Multi athlon">
      <formula>NOT(ISERROR(SEARCH("Multi athlon",C2)))</formula>
    </cfRule>
    <cfRule type="containsText" dxfId="72" priority="4" operator="containsText" text="Football">
      <formula>NOT(ISERROR(SEARCH("Football",C2)))</formula>
    </cfRule>
    <cfRule type="containsText" dxfId="71" priority="5" operator="containsText" text="Travel">
      <formula>NOT(ISERROR(SEARCH("Travel",C2)))</formula>
    </cfRule>
    <cfRule type="containsText" dxfId="70" priority="6" operator="containsText" text="Sauvetage">
      <formula>NOT(ISERROR(SEARCH("Sauvetage",C2)))</formula>
    </cfRule>
    <cfRule type="containsText" dxfId="69" priority="7" operator="containsText" text="Triathlon">
      <formula>NOT(ISERROR(SEARCH("Triathlon",C2)))</formula>
    </cfRule>
    <cfRule type="containsText" dxfId="68" priority="8" operator="containsText" text="Karaté">
      <formula>NOT(ISERROR(SEARCH("Karaté",C2)))</formula>
    </cfRule>
    <cfRule type="containsText" dxfId="67" priority="9" operator="containsText" text="Athlétisme">
      <formula>NOT(ISERROR(SEARCH("Athlétisme",C2)))</formula>
    </cfRule>
    <cfRule type="containsText" dxfId="66" priority="10" operator="containsText" text="Natation">
      <formula>NOT(ISERROR(SEARCH("Natation",C2)))</formula>
    </cfRule>
  </conditionalFormatting>
  <conditionalFormatting sqref="R2:R100">
    <cfRule type="containsText" dxfId="65" priority="2" operator="containsText" text="!">
      <formula>NOT(ISERROR(SEARCH("!",R2)))</formula>
    </cfRule>
  </conditionalFormatting>
  <dataValidations count="1">
    <dataValidation type="list" allowBlank="1" showInputMessage="1" sqref="AE2:AE324">
      <formula1>"Astrid POYET , Anne CAÇADOR , Stagiaire CDP"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H347"/>
  <sheetViews>
    <sheetView tabSelected="1" zoomScale="80" zoomScaleNormal="80" workbookViewId="0">
      <pane xSplit="3" ySplit="1" topLeftCell="W2" activePane="bottomRight" state="frozen"/>
      <selection pane="topRight" activeCell="E1" sqref="E1"/>
      <selection pane="bottomLeft" activeCell="A2" sqref="A2"/>
      <selection pane="bottomRight" activeCell="C11" sqref="C11"/>
    </sheetView>
  </sheetViews>
  <sheetFormatPr baseColWidth="10" defaultRowHeight="13.8" x14ac:dyDescent="0.25"/>
  <cols>
    <col min="1" max="1" width="3" style="76" bestFit="1" customWidth="1"/>
    <col min="2" max="2" width="23.5" style="77" bestFit="1" customWidth="1"/>
    <col min="3" max="3" width="14.3984375" style="13" bestFit="1" customWidth="1"/>
    <col min="4" max="4" width="14.3984375" style="78" customWidth="1"/>
    <col min="5" max="5" width="14.3984375" style="11" bestFit="1" customWidth="1"/>
    <col min="6" max="6" width="17.59765625" style="3" bestFit="1" customWidth="1"/>
    <col min="7" max="9" width="17.59765625" style="85" hidden="1" customWidth="1"/>
    <col min="10" max="10" width="5.8984375" style="81" hidden="1" customWidth="1"/>
    <col min="11" max="11" width="4.796875" style="85" customWidth="1"/>
    <col min="12" max="12" width="7.8984375" style="85" customWidth="1"/>
    <col min="13" max="13" width="5.19921875" style="46" customWidth="1"/>
    <col min="14" max="14" width="13.8984375" style="79" bestFit="1" customWidth="1"/>
    <col min="15" max="15" width="24.69921875" style="79" bestFit="1" customWidth="1"/>
    <col min="16" max="16" width="24.69921875" style="79" customWidth="1"/>
    <col min="17" max="17" width="9.8984375" style="3" bestFit="1" customWidth="1"/>
    <col min="18" max="18" width="12" style="117" bestFit="1" customWidth="1"/>
    <col min="19" max="19" width="12.09765625" style="5" bestFit="1" customWidth="1"/>
    <col min="20" max="20" width="9.59765625" style="5" bestFit="1" customWidth="1"/>
    <col min="21" max="21" width="6.5" style="3" bestFit="1" customWidth="1"/>
    <col min="22" max="22" width="8.09765625" style="3" bestFit="1" customWidth="1"/>
    <col min="23" max="23" width="8.3984375" style="10" bestFit="1" customWidth="1"/>
    <col min="24" max="24" width="28.09765625" style="3" bestFit="1" customWidth="1"/>
    <col min="25" max="25" width="13.69921875" style="78" customWidth="1"/>
    <col min="26" max="26" width="10.69921875" style="3" bestFit="1" customWidth="1"/>
    <col min="27" max="27" width="9.09765625" style="88" bestFit="1" customWidth="1"/>
    <col min="28" max="28" width="20.5" style="3" bestFit="1" customWidth="1"/>
    <col min="29" max="29" width="13.19921875" style="5" bestFit="1" customWidth="1"/>
    <col min="30" max="30" width="9.8984375" style="5" bestFit="1" customWidth="1"/>
    <col min="31" max="31" width="12" style="115" bestFit="1" customWidth="1"/>
    <col min="32" max="32" width="11" style="115" bestFit="1" customWidth="1"/>
    <col min="33" max="33" width="15.19921875" style="118" bestFit="1" customWidth="1"/>
    <col min="34" max="34" width="1.8984375" style="3" bestFit="1" customWidth="1"/>
    <col min="35" max="16384" width="11.19921875" style="3"/>
  </cols>
  <sheetData>
    <row r="1" spans="1:34" x14ac:dyDescent="0.25">
      <c r="A1" s="125" t="s">
        <v>108</v>
      </c>
      <c r="B1" s="12" t="s">
        <v>19</v>
      </c>
      <c r="C1" s="12" t="s">
        <v>9</v>
      </c>
      <c r="D1" s="86" t="s">
        <v>62</v>
      </c>
      <c r="E1" s="6" t="s">
        <v>95</v>
      </c>
      <c r="F1" s="1" t="s">
        <v>2</v>
      </c>
      <c r="G1" s="45" t="s">
        <v>113</v>
      </c>
      <c r="H1" s="45" t="s">
        <v>3</v>
      </c>
      <c r="I1" s="45" t="s">
        <v>4</v>
      </c>
      <c r="J1" s="80" t="s">
        <v>5</v>
      </c>
      <c r="K1" s="45" t="s">
        <v>26</v>
      </c>
      <c r="L1" s="45" t="s">
        <v>7</v>
      </c>
      <c r="M1" s="45" t="s">
        <v>92</v>
      </c>
      <c r="N1" s="45" t="s">
        <v>6</v>
      </c>
      <c r="O1" s="45" t="s">
        <v>8</v>
      </c>
      <c r="P1" s="45" t="s">
        <v>1</v>
      </c>
      <c r="Q1" s="1" t="s">
        <v>10</v>
      </c>
      <c r="R1" s="116" t="s">
        <v>94</v>
      </c>
      <c r="S1" s="6" t="s">
        <v>93</v>
      </c>
      <c r="T1" s="6" t="s">
        <v>129</v>
      </c>
      <c r="U1" s="1" t="s">
        <v>11</v>
      </c>
      <c r="V1" s="1" t="s">
        <v>12</v>
      </c>
      <c r="W1" s="7" t="s">
        <v>13</v>
      </c>
      <c r="X1" s="1" t="s">
        <v>15</v>
      </c>
      <c r="Y1" s="86" t="s">
        <v>381</v>
      </c>
      <c r="Z1" s="1" t="s">
        <v>109</v>
      </c>
      <c r="AA1" s="86" t="s">
        <v>0</v>
      </c>
      <c r="AB1" s="1" t="s">
        <v>14</v>
      </c>
      <c r="AC1" s="6" t="s">
        <v>106</v>
      </c>
      <c r="AD1" s="6" t="s">
        <v>110</v>
      </c>
      <c r="AE1" s="113" t="s">
        <v>117</v>
      </c>
      <c r="AF1" s="113" t="s">
        <v>118</v>
      </c>
      <c r="AG1" s="86" t="s">
        <v>111</v>
      </c>
      <c r="AH1" s="123"/>
    </row>
    <row r="2" spans="1:34" ht="15.6" x14ac:dyDescent="0.3">
      <c r="A2" s="126" t="str">
        <f>IF($B2="","",COUNTA($B$2:$B2))</f>
        <v/>
      </c>
      <c r="C2" s="4"/>
      <c r="D2" s="4"/>
      <c r="E2" s="8"/>
      <c r="F2" s="5"/>
      <c r="Q2" s="8" t="str">
        <f t="shared" ref="Q2:Q63" si="0">TEXT(R2,"mmmm")</f>
        <v>!</v>
      </c>
      <c r="R2" s="89" t="s">
        <v>112</v>
      </c>
      <c r="S2" s="8"/>
      <c r="T2" s="121" t="e">
        <f t="shared" ref="T2:T63" si="1">(S2-R2)*(U2+V2)</f>
        <v>#VALUE!</v>
      </c>
      <c r="U2" s="4"/>
      <c r="V2" s="4"/>
      <c r="W2" s="9"/>
      <c r="X2" s="4"/>
      <c r="Y2" s="124">
        <f t="shared" ref="Y2:Y63" si="2">IF(X2="",0,LEN(X2)-LEN(SUBSTITUTE(X2,CHAR(44),""))+1)</f>
        <v>0</v>
      </c>
      <c r="Z2" s="4"/>
      <c r="AA2" s="87"/>
      <c r="AB2" s="4"/>
      <c r="AC2" s="8" t="s">
        <v>107</v>
      </c>
      <c r="AD2" s="8" t="str">
        <f t="shared" ref="AD2:AD63" si="3">TEXT(AC2,"mmmm aaaa")</f>
        <v>00/01/1900</v>
      </c>
      <c r="AE2" s="114">
        <v>0</v>
      </c>
      <c r="AF2" s="114">
        <v>0</v>
      </c>
      <c r="AH2" s="123">
        <f>COUNTIF(AA$2:AA2,"Confirmé")+COUNTIF(AA$2:AA2,"Annulé")+COUNTIF(AA$2:AA2,"En attente")</f>
        <v>0</v>
      </c>
    </row>
    <row r="3" spans="1:34" ht="15.6" x14ac:dyDescent="0.3">
      <c r="A3" s="126" t="str">
        <f>IF($B3="","",COUNTA($B$2:$B3))</f>
        <v/>
      </c>
      <c r="C3" s="4"/>
      <c r="D3" s="4"/>
      <c r="E3" s="8"/>
      <c r="F3" s="5"/>
      <c r="Q3" s="8" t="str">
        <f t="shared" si="0"/>
        <v>!</v>
      </c>
      <c r="R3" s="89" t="s">
        <v>112</v>
      </c>
      <c r="S3" s="8"/>
      <c r="T3" s="121" t="e">
        <f t="shared" si="1"/>
        <v>#VALUE!</v>
      </c>
      <c r="U3" s="4"/>
      <c r="V3" s="4"/>
      <c r="W3" s="9"/>
      <c r="X3" s="4"/>
      <c r="Y3" s="124">
        <f t="shared" si="2"/>
        <v>0</v>
      </c>
      <c r="Z3" s="4"/>
      <c r="AA3" s="87"/>
      <c r="AB3" s="4"/>
      <c r="AC3" s="8" t="s">
        <v>107</v>
      </c>
      <c r="AD3" s="8" t="str">
        <f t="shared" si="3"/>
        <v>00/01/1900</v>
      </c>
      <c r="AE3" s="114">
        <v>0</v>
      </c>
      <c r="AF3" s="114">
        <v>0</v>
      </c>
      <c r="AH3" s="123">
        <f>COUNTIF(AA$2:AA3,"Confirmé")+COUNTIF(AA$2:AA3,"Annulé")+COUNTIF(AA$2:AA3,"En attente")</f>
        <v>0</v>
      </c>
    </row>
    <row r="4" spans="1:34" ht="15.6" x14ac:dyDescent="0.3">
      <c r="A4" s="126" t="str">
        <f>IF($B4="","",COUNTA($B$2:$B4))</f>
        <v/>
      </c>
      <c r="C4" s="4"/>
      <c r="D4" s="4"/>
      <c r="E4" s="8"/>
      <c r="F4" s="5"/>
      <c r="Q4" s="8" t="str">
        <f t="shared" si="0"/>
        <v>!</v>
      </c>
      <c r="R4" s="89" t="s">
        <v>112</v>
      </c>
      <c r="S4" s="8"/>
      <c r="T4" s="121" t="e">
        <f t="shared" si="1"/>
        <v>#VALUE!</v>
      </c>
      <c r="U4" s="4"/>
      <c r="V4" s="4"/>
      <c r="W4" s="9"/>
      <c r="X4" s="4"/>
      <c r="Y4" s="124">
        <f t="shared" si="2"/>
        <v>0</v>
      </c>
      <c r="Z4" s="4"/>
      <c r="AA4" s="87"/>
      <c r="AB4" s="4"/>
      <c r="AC4" s="8" t="s">
        <v>107</v>
      </c>
      <c r="AD4" s="8" t="str">
        <f t="shared" si="3"/>
        <v>00/01/1900</v>
      </c>
      <c r="AE4" s="114">
        <v>0</v>
      </c>
      <c r="AF4" s="114">
        <v>0</v>
      </c>
      <c r="AH4" s="123">
        <f>COUNTIF(AA$2:AA4,"Confirmé")+COUNTIF(AA$2:AA4,"Annulé")+COUNTIF(AA$2:AA4,"En attente")</f>
        <v>0</v>
      </c>
    </row>
    <row r="5" spans="1:34" ht="15.6" x14ac:dyDescent="0.3">
      <c r="A5" s="126" t="str">
        <f>IF($B5="","",COUNTA($B$2:$B5))</f>
        <v/>
      </c>
      <c r="C5" s="4"/>
      <c r="D5" s="4"/>
      <c r="E5" s="8"/>
      <c r="F5" s="5"/>
      <c r="Q5" s="8" t="str">
        <f t="shared" si="0"/>
        <v>!</v>
      </c>
      <c r="R5" s="89" t="s">
        <v>112</v>
      </c>
      <c r="S5" s="8"/>
      <c r="T5" s="121" t="e">
        <f t="shared" si="1"/>
        <v>#VALUE!</v>
      </c>
      <c r="U5" s="4"/>
      <c r="V5" s="4"/>
      <c r="W5" s="9"/>
      <c r="X5" s="4"/>
      <c r="Y5" s="124">
        <f t="shared" si="2"/>
        <v>0</v>
      </c>
      <c r="Z5" s="4"/>
      <c r="AA5" s="87"/>
      <c r="AB5" s="4"/>
      <c r="AC5" s="8" t="s">
        <v>107</v>
      </c>
      <c r="AD5" s="8" t="str">
        <f t="shared" si="3"/>
        <v>00/01/1900</v>
      </c>
      <c r="AE5" s="114">
        <v>0</v>
      </c>
      <c r="AF5" s="114">
        <v>0</v>
      </c>
      <c r="AH5" s="123">
        <f>COUNTIF(AA$2:AA5,"Confirmé")+COUNTIF(AA$2:AA5,"Annulé")+COUNTIF(AA$2:AA5,"En attente")</f>
        <v>0</v>
      </c>
    </row>
    <row r="6" spans="1:34" ht="15.6" x14ac:dyDescent="0.3">
      <c r="A6" s="126" t="str">
        <f>IF($B6="","",COUNTA($B$2:$B6))</f>
        <v/>
      </c>
      <c r="C6" s="4"/>
      <c r="D6" s="4"/>
      <c r="E6" s="8"/>
      <c r="F6" s="5"/>
      <c r="Q6" s="8" t="str">
        <f t="shared" si="0"/>
        <v>!</v>
      </c>
      <c r="R6" s="89" t="s">
        <v>112</v>
      </c>
      <c r="S6" s="8"/>
      <c r="T6" s="121" t="e">
        <f t="shared" si="1"/>
        <v>#VALUE!</v>
      </c>
      <c r="U6" s="4"/>
      <c r="V6" s="4"/>
      <c r="W6" s="9"/>
      <c r="X6" s="4"/>
      <c r="Y6" s="124">
        <f t="shared" si="2"/>
        <v>0</v>
      </c>
      <c r="Z6" s="4"/>
      <c r="AA6" s="87"/>
      <c r="AB6" s="4"/>
      <c r="AC6" s="8" t="s">
        <v>107</v>
      </c>
      <c r="AD6" s="8" t="str">
        <f t="shared" si="3"/>
        <v>00/01/1900</v>
      </c>
      <c r="AE6" s="114">
        <v>0</v>
      </c>
      <c r="AF6" s="114">
        <v>0</v>
      </c>
      <c r="AH6" s="123">
        <f>COUNTIF(AA$2:AA6,"Confirmé")+COUNTIF(AA$2:AA6,"Annulé")+COUNTIF(AA$2:AA6,"En attente")</f>
        <v>0</v>
      </c>
    </row>
    <row r="7" spans="1:34" ht="15.6" x14ac:dyDescent="0.3">
      <c r="A7" s="126" t="str">
        <f>IF($B7="","",COUNTA($B$2:$B7))</f>
        <v/>
      </c>
      <c r="C7" s="4"/>
      <c r="D7" s="4"/>
      <c r="E7" s="8"/>
      <c r="F7" s="5"/>
      <c r="Q7" s="8" t="str">
        <f t="shared" si="0"/>
        <v>!</v>
      </c>
      <c r="R7" s="89" t="s">
        <v>112</v>
      </c>
      <c r="S7" s="8"/>
      <c r="T7" s="121" t="e">
        <f t="shared" si="1"/>
        <v>#VALUE!</v>
      </c>
      <c r="U7" s="4"/>
      <c r="V7" s="4"/>
      <c r="W7" s="9"/>
      <c r="X7" s="4"/>
      <c r="Y7" s="124">
        <f t="shared" si="2"/>
        <v>0</v>
      </c>
      <c r="Z7" s="4"/>
      <c r="AA7" s="87"/>
      <c r="AB7" s="4"/>
      <c r="AC7" s="8" t="s">
        <v>107</v>
      </c>
      <c r="AD7" s="8" t="str">
        <f t="shared" si="3"/>
        <v>00/01/1900</v>
      </c>
      <c r="AE7" s="114">
        <v>0</v>
      </c>
      <c r="AF7" s="114">
        <v>0</v>
      </c>
      <c r="AH7" s="123">
        <f>COUNTIF(AA$2:AA7,"Confirmé")+COUNTIF(AA$2:AA7,"Annulé")+COUNTIF(AA$2:AA7,"En attente")</f>
        <v>0</v>
      </c>
    </row>
    <row r="8" spans="1:34" ht="15.6" x14ac:dyDescent="0.3">
      <c r="A8" s="126" t="str">
        <f>IF($B8="","",COUNTA($B$2:$B8))</f>
        <v/>
      </c>
      <c r="C8" s="4"/>
      <c r="D8" s="4"/>
      <c r="E8" s="8"/>
      <c r="F8" s="5"/>
      <c r="Q8" s="8" t="str">
        <f t="shared" si="0"/>
        <v>!</v>
      </c>
      <c r="R8" s="89" t="s">
        <v>112</v>
      </c>
      <c r="S8" s="8"/>
      <c r="T8" s="121" t="e">
        <f t="shared" si="1"/>
        <v>#VALUE!</v>
      </c>
      <c r="U8" s="4"/>
      <c r="V8" s="4"/>
      <c r="W8" s="9"/>
      <c r="X8" s="4"/>
      <c r="Y8" s="124">
        <f t="shared" si="2"/>
        <v>0</v>
      </c>
      <c r="Z8" s="4"/>
      <c r="AA8" s="87"/>
      <c r="AB8" s="4"/>
      <c r="AC8" s="8" t="s">
        <v>107</v>
      </c>
      <c r="AD8" s="8" t="str">
        <f t="shared" si="3"/>
        <v>00/01/1900</v>
      </c>
      <c r="AE8" s="114">
        <v>0</v>
      </c>
      <c r="AF8" s="114">
        <v>0</v>
      </c>
      <c r="AH8" s="123">
        <f>COUNTIF(AA$2:AA8,"Confirmé")+COUNTIF(AA$2:AA8,"Annulé")+COUNTIF(AA$2:AA8,"En attente")</f>
        <v>0</v>
      </c>
    </row>
    <row r="9" spans="1:34" ht="15.6" x14ac:dyDescent="0.3">
      <c r="A9" s="126" t="str">
        <f>IF($B9="","",COUNTA($B$2:$B9))</f>
        <v/>
      </c>
      <c r="C9" s="4"/>
      <c r="D9" s="4"/>
      <c r="E9" s="8"/>
      <c r="F9" s="5"/>
      <c r="Q9" s="8" t="str">
        <f t="shared" si="0"/>
        <v>!</v>
      </c>
      <c r="R9" s="89" t="s">
        <v>112</v>
      </c>
      <c r="S9" s="8"/>
      <c r="T9" s="121" t="e">
        <f t="shared" si="1"/>
        <v>#VALUE!</v>
      </c>
      <c r="U9" s="4"/>
      <c r="V9" s="4"/>
      <c r="W9" s="9"/>
      <c r="X9" s="4"/>
      <c r="Y9" s="124">
        <f t="shared" si="2"/>
        <v>0</v>
      </c>
      <c r="Z9" s="4"/>
      <c r="AA9" s="87"/>
      <c r="AB9" s="4"/>
      <c r="AC9" s="8" t="s">
        <v>107</v>
      </c>
      <c r="AD9" s="8" t="str">
        <f t="shared" si="3"/>
        <v>00/01/1900</v>
      </c>
      <c r="AE9" s="114">
        <v>0</v>
      </c>
      <c r="AF9" s="114">
        <v>0</v>
      </c>
      <c r="AH9" s="123">
        <f>COUNTIF(AA$2:AA9,"Confirmé")+COUNTIF(AA$2:AA9,"Annulé")+COUNTIF(AA$2:AA9,"En attente")</f>
        <v>0</v>
      </c>
    </row>
    <row r="10" spans="1:34" ht="15.6" x14ac:dyDescent="0.3">
      <c r="A10" s="126" t="str">
        <f>IF($B10="","",COUNTA($B$2:$B10))</f>
        <v/>
      </c>
      <c r="C10" s="4"/>
      <c r="D10" s="4"/>
      <c r="E10" s="8"/>
      <c r="F10" s="5"/>
      <c r="Q10" s="8" t="str">
        <f t="shared" si="0"/>
        <v>!</v>
      </c>
      <c r="R10" s="89" t="s">
        <v>112</v>
      </c>
      <c r="S10" s="8"/>
      <c r="T10" s="121" t="e">
        <f t="shared" si="1"/>
        <v>#VALUE!</v>
      </c>
      <c r="U10" s="4"/>
      <c r="V10" s="4"/>
      <c r="W10" s="9"/>
      <c r="X10" s="4"/>
      <c r="Y10" s="124">
        <f t="shared" si="2"/>
        <v>0</v>
      </c>
      <c r="Z10" s="4"/>
      <c r="AA10" s="87"/>
      <c r="AB10" s="4"/>
      <c r="AC10" s="8" t="s">
        <v>107</v>
      </c>
      <c r="AD10" s="8" t="str">
        <f t="shared" si="3"/>
        <v>00/01/1900</v>
      </c>
      <c r="AE10" s="114">
        <v>0</v>
      </c>
      <c r="AF10" s="114">
        <v>0</v>
      </c>
      <c r="AH10" s="123">
        <f>COUNTIF(AA$2:AA10,"Confirmé")+COUNTIF(AA$2:AA10,"Annulé")+COUNTIF(AA$2:AA10,"En attente")</f>
        <v>0</v>
      </c>
    </row>
    <row r="11" spans="1:34" ht="15.6" x14ac:dyDescent="0.3">
      <c r="A11" s="126" t="str">
        <f>IF($B11="","",COUNTA($B$2:$B11))</f>
        <v/>
      </c>
      <c r="C11" s="4"/>
      <c r="D11" s="4"/>
      <c r="E11" s="8"/>
      <c r="F11" s="5"/>
      <c r="Q11" s="8" t="str">
        <f t="shared" si="0"/>
        <v>!</v>
      </c>
      <c r="R11" s="89" t="s">
        <v>112</v>
      </c>
      <c r="S11" s="8"/>
      <c r="T11" s="121" t="e">
        <f t="shared" si="1"/>
        <v>#VALUE!</v>
      </c>
      <c r="U11" s="4"/>
      <c r="V11" s="4"/>
      <c r="W11" s="9"/>
      <c r="X11" s="4"/>
      <c r="Y11" s="124">
        <f t="shared" si="2"/>
        <v>0</v>
      </c>
      <c r="Z11" s="4"/>
      <c r="AA11" s="87"/>
      <c r="AB11" s="4"/>
      <c r="AC11" s="8" t="s">
        <v>107</v>
      </c>
      <c r="AD11" s="8" t="str">
        <f t="shared" si="3"/>
        <v>00/01/1900</v>
      </c>
      <c r="AE11" s="114">
        <v>0</v>
      </c>
      <c r="AF11" s="114">
        <v>0</v>
      </c>
      <c r="AH11" s="123">
        <f>COUNTIF(AA$2:AA11,"Confirmé")+COUNTIF(AA$2:AA11,"Annulé")+COUNTIF(AA$2:AA11,"En attente")</f>
        <v>0</v>
      </c>
    </row>
    <row r="12" spans="1:34" ht="15.6" x14ac:dyDescent="0.3">
      <c r="A12" s="126" t="str">
        <f>IF($B12="","",COUNTA($B$2:$B12))</f>
        <v/>
      </c>
      <c r="C12" s="4"/>
      <c r="D12" s="4"/>
      <c r="E12" s="8"/>
      <c r="F12" s="5"/>
      <c r="Q12" s="8" t="str">
        <f t="shared" si="0"/>
        <v>!</v>
      </c>
      <c r="R12" s="89" t="s">
        <v>112</v>
      </c>
      <c r="S12" s="8"/>
      <c r="T12" s="121" t="e">
        <f t="shared" si="1"/>
        <v>#VALUE!</v>
      </c>
      <c r="U12" s="4"/>
      <c r="V12" s="4"/>
      <c r="W12" s="9"/>
      <c r="X12" s="4"/>
      <c r="Y12" s="124">
        <f t="shared" si="2"/>
        <v>0</v>
      </c>
      <c r="Z12" s="4"/>
      <c r="AA12" s="87"/>
      <c r="AB12" s="4"/>
      <c r="AC12" s="8" t="s">
        <v>107</v>
      </c>
      <c r="AD12" s="8" t="str">
        <f t="shared" si="3"/>
        <v>00/01/1900</v>
      </c>
      <c r="AE12" s="114">
        <v>0</v>
      </c>
      <c r="AF12" s="114">
        <v>0</v>
      </c>
      <c r="AH12" s="123">
        <f>COUNTIF(AA$2:AA12,"Confirmé")+COUNTIF(AA$2:AA12,"Annulé")+COUNTIF(AA$2:AA12,"En attente")</f>
        <v>0</v>
      </c>
    </row>
    <row r="13" spans="1:34" ht="15.6" x14ac:dyDescent="0.3">
      <c r="A13" s="126" t="str">
        <f>IF($B13="","",COUNTA($B$2:$B13))</f>
        <v/>
      </c>
      <c r="C13" s="4"/>
      <c r="D13" s="4"/>
      <c r="E13" s="8"/>
      <c r="F13" s="5"/>
      <c r="Q13" s="8" t="str">
        <f t="shared" si="0"/>
        <v>!</v>
      </c>
      <c r="R13" s="89" t="s">
        <v>112</v>
      </c>
      <c r="S13" s="8"/>
      <c r="T13" s="121" t="e">
        <f t="shared" si="1"/>
        <v>#VALUE!</v>
      </c>
      <c r="U13" s="4"/>
      <c r="V13" s="4"/>
      <c r="W13" s="9"/>
      <c r="X13" s="4"/>
      <c r="Y13" s="124">
        <f t="shared" si="2"/>
        <v>0</v>
      </c>
      <c r="Z13" s="4"/>
      <c r="AA13" s="87"/>
      <c r="AB13" s="4"/>
      <c r="AC13" s="8" t="s">
        <v>107</v>
      </c>
      <c r="AD13" s="8" t="str">
        <f t="shared" si="3"/>
        <v>00/01/1900</v>
      </c>
      <c r="AE13" s="114">
        <v>0</v>
      </c>
      <c r="AF13" s="114">
        <v>0</v>
      </c>
      <c r="AH13" s="123">
        <f>COUNTIF(AA$2:AA13,"Confirmé")+COUNTIF(AA$2:AA13,"Annulé")+COUNTIF(AA$2:AA13,"En attente")</f>
        <v>0</v>
      </c>
    </row>
    <row r="14" spans="1:34" ht="15.6" x14ac:dyDescent="0.3">
      <c r="A14" s="126" t="str">
        <f>IF($B14="","",COUNTA($B$2:$B14))</f>
        <v/>
      </c>
      <c r="C14" s="4"/>
      <c r="D14" s="4"/>
      <c r="E14" s="8"/>
      <c r="F14" s="5"/>
      <c r="Q14" s="8" t="str">
        <f t="shared" si="0"/>
        <v>!</v>
      </c>
      <c r="R14" s="89" t="s">
        <v>112</v>
      </c>
      <c r="S14" s="8"/>
      <c r="T14" s="121" t="e">
        <f t="shared" si="1"/>
        <v>#VALUE!</v>
      </c>
      <c r="U14" s="4"/>
      <c r="V14" s="4"/>
      <c r="W14" s="9"/>
      <c r="X14" s="4"/>
      <c r="Y14" s="124">
        <f t="shared" si="2"/>
        <v>0</v>
      </c>
      <c r="Z14" s="4"/>
      <c r="AA14" s="87"/>
      <c r="AB14" s="4"/>
      <c r="AC14" s="8" t="s">
        <v>107</v>
      </c>
      <c r="AD14" s="8" t="str">
        <f t="shared" si="3"/>
        <v>00/01/1900</v>
      </c>
      <c r="AE14" s="114">
        <v>0</v>
      </c>
      <c r="AF14" s="114">
        <v>0</v>
      </c>
      <c r="AH14" s="123">
        <f>COUNTIF(AA$2:AA14,"Confirmé")+COUNTIF(AA$2:AA14,"Annulé")+COUNTIF(AA$2:AA14,"En attente")</f>
        <v>0</v>
      </c>
    </row>
    <row r="15" spans="1:34" ht="15.6" x14ac:dyDescent="0.3">
      <c r="A15" s="126" t="str">
        <f>IF($B15="","",COUNTA($B$2:$B15))</f>
        <v/>
      </c>
      <c r="C15" s="4"/>
      <c r="D15" s="4"/>
      <c r="E15" s="8"/>
      <c r="F15" s="5"/>
      <c r="Q15" s="8" t="str">
        <f t="shared" si="0"/>
        <v>!</v>
      </c>
      <c r="R15" s="89" t="s">
        <v>112</v>
      </c>
      <c r="S15" s="8"/>
      <c r="T15" s="121" t="e">
        <f t="shared" si="1"/>
        <v>#VALUE!</v>
      </c>
      <c r="U15" s="4"/>
      <c r="V15" s="4"/>
      <c r="W15" s="9"/>
      <c r="X15" s="4"/>
      <c r="Y15" s="124">
        <f t="shared" si="2"/>
        <v>0</v>
      </c>
      <c r="Z15" s="4"/>
      <c r="AA15" s="87"/>
      <c r="AB15" s="4"/>
      <c r="AC15" s="8" t="s">
        <v>107</v>
      </c>
      <c r="AD15" s="8" t="str">
        <f t="shared" si="3"/>
        <v>00/01/1900</v>
      </c>
      <c r="AE15" s="114">
        <v>0</v>
      </c>
      <c r="AF15" s="114">
        <v>0</v>
      </c>
      <c r="AH15" s="123">
        <f>COUNTIF(AA$2:AA15,"Confirmé")+COUNTIF(AA$2:AA15,"Annulé")+COUNTIF(AA$2:AA15,"En attente")</f>
        <v>0</v>
      </c>
    </row>
    <row r="16" spans="1:34" ht="15.6" x14ac:dyDescent="0.3">
      <c r="A16" s="126" t="str">
        <f>IF($B16="","",COUNTA($B$2:$B16))</f>
        <v/>
      </c>
      <c r="C16" s="4"/>
      <c r="D16" s="4"/>
      <c r="E16" s="8"/>
      <c r="F16" s="5"/>
      <c r="Q16" s="8" t="str">
        <f t="shared" si="0"/>
        <v>!</v>
      </c>
      <c r="R16" s="89" t="s">
        <v>112</v>
      </c>
      <c r="S16" s="8"/>
      <c r="T16" s="121" t="e">
        <f t="shared" si="1"/>
        <v>#VALUE!</v>
      </c>
      <c r="U16" s="4"/>
      <c r="V16" s="4"/>
      <c r="W16" s="9"/>
      <c r="X16" s="4"/>
      <c r="Y16" s="124">
        <f t="shared" si="2"/>
        <v>0</v>
      </c>
      <c r="Z16" s="4"/>
      <c r="AA16" s="87"/>
      <c r="AB16" s="4"/>
      <c r="AC16" s="8" t="s">
        <v>107</v>
      </c>
      <c r="AD16" s="8" t="str">
        <f t="shared" si="3"/>
        <v>00/01/1900</v>
      </c>
      <c r="AE16" s="114">
        <v>0</v>
      </c>
      <c r="AF16" s="114">
        <v>0</v>
      </c>
      <c r="AH16" s="123">
        <f>COUNTIF(AA$2:AA16,"Confirmé")+COUNTIF(AA$2:AA16,"Annulé")+COUNTIF(AA$2:AA16,"En attente")</f>
        <v>0</v>
      </c>
    </row>
    <row r="17" spans="1:34" ht="15.6" x14ac:dyDescent="0.3">
      <c r="A17" s="126" t="str">
        <f>IF($B17="","",COUNTA($B$2:$B17))</f>
        <v/>
      </c>
      <c r="C17" s="4"/>
      <c r="D17" s="4"/>
      <c r="E17" s="8"/>
      <c r="F17" s="5"/>
      <c r="Q17" s="8" t="str">
        <f t="shared" si="0"/>
        <v>!</v>
      </c>
      <c r="R17" s="89" t="s">
        <v>112</v>
      </c>
      <c r="S17" s="8"/>
      <c r="T17" s="121" t="e">
        <f t="shared" si="1"/>
        <v>#VALUE!</v>
      </c>
      <c r="U17" s="4"/>
      <c r="V17" s="4"/>
      <c r="W17" s="9"/>
      <c r="X17" s="4"/>
      <c r="Y17" s="124">
        <f t="shared" si="2"/>
        <v>0</v>
      </c>
      <c r="Z17" s="4"/>
      <c r="AA17" s="87"/>
      <c r="AB17" s="4"/>
      <c r="AC17" s="8" t="s">
        <v>107</v>
      </c>
      <c r="AD17" s="8" t="str">
        <f t="shared" si="3"/>
        <v>00/01/1900</v>
      </c>
      <c r="AE17" s="114">
        <v>0</v>
      </c>
      <c r="AF17" s="114">
        <v>0</v>
      </c>
      <c r="AH17" s="123">
        <f>COUNTIF(AA$2:AA17,"Confirmé")+COUNTIF(AA$2:AA17,"Annulé")+COUNTIF(AA$2:AA17,"En attente")</f>
        <v>0</v>
      </c>
    </row>
    <row r="18" spans="1:34" ht="15.6" x14ac:dyDescent="0.3">
      <c r="A18" s="126" t="str">
        <f>IF($B18="","",COUNTA($B$2:$B18))</f>
        <v/>
      </c>
      <c r="C18" s="4"/>
      <c r="D18" s="4"/>
      <c r="E18" s="8"/>
      <c r="F18" s="5"/>
      <c r="Q18" s="8" t="str">
        <f t="shared" si="0"/>
        <v>!</v>
      </c>
      <c r="R18" s="89" t="s">
        <v>112</v>
      </c>
      <c r="S18" s="8"/>
      <c r="T18" s="121" t="e">
        <f t="shared" si="1"/>
        <v>#VALUE!</v>
      </c>
      <c r="U18" s="4"/>
      <c r="V18" s="4"/>
      <c r="W18" s="9"/>
      <c r="X18" s="4"/>
      <c r="Y18" s="124">
        <f t="shared" si="2"/>
        <v>0</v>
      </c>
      <c r="Z18" s="4"/>
      <c r="AA18" s="87"/>
      <c r="AB18" s="4"/>
      <c r="AC18" s="8" t="s">
        <v>107</v>
      </c>
      <c r="AD18" s="8" t="str">
        <f t="shared" si="3"/>
        <v>00/01/1900</v>
      </c>
      <c r="AE18" s="114">
        <v>0</v>
      </c>
      <c r="AF18" s="114">
        <v>0</v>
      </c>
      <c r="AH18" s="123">
        <f>COUNTIF(AA$2:AA18,"Confirmé")+COUNTIF(AA$2:AA18,"Annulé")+COUNTIF(AA$2:AA18,"En attente")</f>
        <v>0</v>
      </c>
    </row>
    <row r="19" spans="1:34" ht="15.6" x14ac:dyDescent="0.3">
      <c r="A19" s="126" t="str">
        <f>IF($B19="","",COUNTA($B$2:$B19))</f>
        <v/>
      </c>
      <c r="C19" s="4"/>
      <c r="D19" s="4"/>
      <c r="E19" s="8"/>
      <c r="F19" s="5"/>
      <c r="Q19" s="8" t="str">
        <f t="shared" si="0"/>
        <v>!</v>
      </c>
      <c r="R19" s="89" t="s">
        <v>112</v>
      </c>
      <c r="S19" s="8"/>
      <c r="T19" s="121" t="e">
        <f t="shared" si="1"/>
        <v>#VALUE!</v>
      </c>
      <c r="U19" s="4"/>
      <c r="V19" s="4"/>
      <c r="W19" s="9"/>
      <c r="X19" s="4"/>
      <c r="Y19" s="124">
        <f t="shared" si="2"/>
        <v>0</v>
      </c>
      <c r="Z19" s="4"/>
      <c r="AA19" s="87"/>
      <c r="AB19" s="4"/>
      <c r="AC19" s="8" t="s">
        <v>107</v>
      </c>
      <c r="AD19" s="8" t="str">
        <f t="shared" si="3"/>
        <v>00/01/1900</v>
      </c>
      <c r="AE19" s="114">
        <v>0</v>
      </c>
      <c r="AF19" s="114">
        <v>0</v>
      </c>
      <c r="AH19" s="123">
        <f>COUNTIF(AA$2:AA19,"Confirmé")+COUNTIF(AA$2:AA19,"Annulé")+COUNTIF(AA$2:AA19,"En attente")</f>
        <v>0</v>
      </c>
    </row>
    <row r="20" spans="1:34" ht="15.6" x14ac:dyDescent="0.3">
      <c r="A20" s="126" t="str">
        <f>IF($B20="","",COUNTA($B$2:$B20))</f>
        <v/>
      </c>
      <c r="C20" s="4"/>
      <c r="D20" s="4"/>
      <c r="E20" s="8"/>
      <c r="F20" s="5"/>
      <c r="Q20" s="8" t="str">
        <f t="shared" si="0"/>
        <v>!</v>
      </c>
      <c r="R20" s="89" t="s">
        <v>112</v>
      </c>
      <c r="S20" s="8"/>
      <c r="T20" s="121" t="e">
        <f t="shared" si="1"/>
        <v>#VALUE!</v>
      </c>
      <c r="U20" s="4"/>
      <c r="V20" s="4"/>
      <c r="W20" s="9"/>
      <c r="X20" s="4"/>
      <c r="Y20" s="124">
        <f t="shared" si="2"/>
        <v>0</v>
      </c>
      <c r="Z20" s="4"/>
      <c r="AA20" s="87"/>
      <c r="AB20" s="4"/>
      <c r="AC20" s="8" t="s">
        <v>107</v>
      </c>
      <c r="AD20" s="8" t="str">
        <f t="shared" si="3"/>
        <v>00/01/1900</v>
      </c>
      <c r="AE20" s="114">
        <v>0</v>
      </c>
      <c r="AF20" s="114">
        <v>0</v>
      </c>
      <c r="AH20" s="123">
        <f>COUNTIF(AA$2:AA20,"Confirmé")+COUNTIF(AA$2:AA20,"Annulé")+COUNTIF(AA$2:AA20,"En attente")</f>
        <v>0</v>
      </c>
    </row>
    <row r="21" spans="1:34" ht="15.6" x14ac:dyDescent="0.3">
      <c r="A21" s="126" t="str">
        <f>IF($B21="","",COUNTA($B$2:$B21))</f>
        <v/>
      </c>
      <c r="C21" s="4"/>
      <c r="D21" s="4"/>
      <c r="E21" s="8"/>
      <c r="F21" s="5"/>
      <c r="Q21" s="8" t="str">
        <f t="shared" si="0"/>
        <v>!</v>
      </c>
      <c r="R21" s="89" t="s">
        <v>112</v>
      </c>
      <c r="S21" s="8"/>
      <c r="T21" s="121" t="e">
        <f t="shared" si="1"/>
        <v>#VALUE!</v>
      </c>
      <c r="U21" s="4"/>
      <c r="V21" s="4"/>
      <c r="W21" s="9"/>
      <c r="X21" s="4"/>
      <c r="Y21" s="124">
        <f t="shared" si="2"/>
        <v>0</v>
      </c>
      <c r="Z21" s="4"/>
      <c r="AA21" s="87"/>
      <c r="AB21" s="4"/>
      <c r="AC21" s="8" t="s">
        <v>107</v>
      </c>
      <c r="AD21" s="8" t="str">
        <f t="shared" si="3"/>
        <v>00/01/1900</v>
      </c>
      <c r="AE21" s="114">
        <v>0</v>
      </c>
      <c r="AF21" s="114">
        <v>0</v>
      </c>
      <c r="AH21" s="123">
        <f>COUNTIF(AA$2:AA21,"Confirmé")+COUNTIF(AA$2:AA21,"Annulé")+COUNTIF(AA$2:AA21,"En attente")</f>
        <v>0</v>
      </c>
    </row>
    <row r="22" spans="1:34" ht="15.6" x14ac:dyDescent="0.3">
      <c r="A22" s="126" t="str">
        <f>IF($B22="","",COUNTA($B$2:$B22))</f>
        <v/>
      </c>
      <c r="C22" s="4"/>
      <c r="D22" s="4"/>
      <c r="E22" s="8"/>
      <c r="F22" s="5"/>
      <c r="Q22" s="8" t="str">
        <f t="shared" si="0"/>
        <v>!</v>
      </c>
      <c r="R22" s="89" t="s">
        <v>112</v>
      </c>
      <c r="S22" s="8"/>
      <c r="T22" s="121" t="e">
        <f t="shared" si="1"/>
        <v>#VALUE!</v>
      </c>
      <c r="U22" s="4"/>
      <c r="V22" s="4"/>
      <c r="W22" s="9"/>
      <c r="X22" s="4"/>
      <c r="Y22" s="124">
        <f t="shared" si="2"/>
        <v>0</v>
      </c>
      <c r="Z22" s="4"/>
      <c r="AA22" s="87"/>
      <c r="AB22" s="4"/>
      <c r="AC22" s="8" t="s">
        <v>107</v>
      </c>
      <c r="AD22" s="8" t="str">
        <f t="shared" si="3"/>
        <v>00/01/1900</v>
      </c>
      <c r="AE22" s="114">
        <v>0</v>
      </c>
      <c r="AF22" s="114">
        <v>0</v>
      </c>
      <c r="AH22" s="123">
        <f>COUNTIF(AA$2:AA22,"Confirmé")+COUNTIF(AA$2:AA22,"Annulé")+COUNTIF(AA$2:AA22,"En attente")</f>
        <v>0</v>
      </c>
    </row>
    <row r="23" spans="1:34" ht="15.6" x14ac:dyDescent="0.3">
      <c r="A23" s="126" t="str">
        <f>IF($B23="","",COUNTA($B$2:$B23))</f>
        <v/>
      </c>
      <c r="C23" s="4"/>
      <c r="D23" s="4"/>
      <c r="E23" s="8"/>
      <c r="F23" s="5"/>
      <c r="Q23" s="8" t="str">
        <f t="shared" si="0"/>
        <v>!</v>
      </c>
      <c r="R23" s="89" t="s">
        <v>112</v>
      </c>
      <c r="S23" s="8"/>
      <c r="T23" s="121" t="e">
        <f t="shared" si="1"/>
        <v>#VALUE!</v>
      </c>
      <c r="U23" s="4"/>
      <c r="V23" s="4"/>
      <c r="W23" s="9"/>
      <c r="X23" s="4"/>
      <c r="Y23" s="124">
        <f t="shared" si="2"/>
        <v>0</v>
      </c>
      <c r="Z23" s="4"/>
      <c r="AA23" s="87"/>
      <c r="AB23" s="4"/>
      <c r="AC23" s="8" t="s">
        <v>107</v>
      </c>
      <c r="AD23" s="8" t="str">
        <f t="shared" si="3"/>
        <v>00/01/1900</v>
      </c>
      <c r="AE23" s="114">
        <v>0</v>
      </c>
      <c r="AF23" s="114">
        <v>0</v>
      </c>
      <c r="AH23" s="123">
        <f>COUNTIF(AA$2:AA23,"Confirmé")+COUNTIF(AA$2:AA23,"Annulé")+COUNTIF(AA$2:AA23,"En attente")</f>
        <v>0</v>
      </c>
    </row>
    <row r="24" spans="1:34" ht="15.6" x14ac:dyDescent="0.3">
      <c r="A24" s="126" t="str">
        <f>IF($B24="","",COUNTA($B$2:$B24))</f>
        <v/>
      </c>
      <c r="C24" s="4"/>
      <c r="D24" s="4"/>
      <c r="E24" s="8"/>
      <c r="F24" s="5"/>
      <c r="Q24" s="8" t="str">
        <f t="shared" si="0"/>
        <v>!</v>
      </c>
      <c r="R24" s="89" t="s">
        <v>112</v>
      </c>
      <c r="S24" s="8"/>
      <c r="T24" s="121" t="e">
        <f t="shared" si="1"/>
        <v>#VALUE!</v>
      </c>
      <c r="U24" s="4"/>
      <c r="V24" s="4"/>
      <c r="W24" s="9"/>
      <c r="X24" s="4"/>
      <c r="Y24" s="124">
        <f t="shared" si="2"/>
        <v>0</v>
      </c>
      <c r="Z24" s="4"/>
      <c r="AA24" s="87"/>
      <c r="AB24" s="4"/>
      <c r="AC24" s="8" t="s">
        <v>107</v>
      </c>
      <c r="AD24" s="8" t="str">
        <f t="shared" si="3"/>
        <v>00/01/1900</v>
      </c>
      <c r="AE24" s="114">
        <v>0</v>
      </c>
      <c r="AF24" s="114">
        <v>0</v>
      </c>
      <c r="AH24" s="123">
        <f>COUNTIF(AA$2:AA24,"Confirmé")+COUNTIF(AA$2:AA24,"Annulé")+COUNTIF(AA$2:AA24,"En attente")</f>
        <v>0</v>
      </c>
    </row>
    <row r="25" spans="1:34" ht="15.6" x14ac:dyDescent="0.3">
      <c r="A25" s="126" t="str">
        <f>IF($B25="","",COUNTA($B$2:$B25))</f>
        <v/>
      </c>
      <c r="C25" s="4"/>
      <c r="D25" s="4"/>
      <c r="E25" s="8"/>
      <c r="F25" s="5"/>
      <c r="Q25" s="8" t="str">
        <f t="shared" si="0"/>
        <v>!</v>
      </c>
      <c r="R25" s="89" t="s">
        <v>112</v>
      </c>
      <c r="S25" s="8"/>
      <c r="T25" s="121" t="e">
        <f t="shared" si="1"/>
        <v>#VALUE!</v>
      </c>
      <c r="U25" s="4"/>
      <c r="V25" s="4"/>
      <c r="W25" s="9"/>
      <c r="X25" s="4"/>
      <c r="Y25" s="124">
        <f t="shared" si="2"/>
        <v>0</v>
      </c>
      <c r="Z25" s="4"/>
      <c r="AA25" s="87"/>
      <c r="AB25" s="4"/>
      <c r="AC25" s="8" t="s">
        <v>107</v>
      </c>
      <c r="AD25" s="8" t="str">
        <f t="shared" si="3"/>
        <v>00/01/1900</v>
      </c>
      <c r="AE25" s="114">
        <v>0</v>
      </c>
      <c r="AF25" s="114">
        <v>0</v>
      </c>
      <c r="AH25" s="123">
        <f>COUNTIF(AA$2:AA25,"Confirmé")+COUNTIF(AA$2:AA25,"Annulé")+COUNTIF(AA$2:AA25,"En attente")</f>
        <v>0</v>
      </c>
    </row>
    <row r="26" spans="1:34" ht="15.6" x14ac:dyDescent="0.3">
      <c r="A26" s="126" t="str">
        <f>IF($B26="","",COUNTA($B$2:$B26))</f>
        <v/>
      </c>
      <c r="C26" s="4"/>
      <c r="D26" s="4"/>
      <c r="E26" s="8"/>
      <c r="F26" s="5"/>
      <c r="Q26" s="8" t="str">
        <f t="shared" si="0"/>
        <v>!</v>
      </c>
      <c r="R26" s="89" t="s">
        <v>112</v>
      </c>
      <c r="S26" s="8"/>
      <c r="T26" s="121" t="e">
        <f t="shared" si="1"/>
        <v>#VALUE!</v>
      </c>
      <c r="U26" s="4"/>
      <c r="V26" s="4"/>
      <c r="W26" s="9"/>
      <c r="X26" s="4"/>
      <c r="Y26" s="124">
        <f t="shared" si="2"/>
        <v>0</v>
      </c>
      <c r="Z26" s="4"/>
      <c r="AA26" s="87"/>
      <c r="AB26" s="4"/>
      <c r="AC26" s="8" t="s">
        <v>107</v>
      </c>
      <c r="AD26" s="8" t="str">
        <f t="shared" si="3"/>
        <v>00/01/1900</v>
      </c>
      <c r="AE26" s="114">
        <v>0</v>
      </c>
      <c r="AF26" s="114">
        <v>0</v>
      </c>
      <c r="AH26" s="123">
        <f>COUNTIF(AA$2:AA26,"Confirmé")+COUNTIF(AA$2:AA26,"Annulé")+COUNTIF(AA$2:AA26,"En attente")</f>
        <v>0</v>
      </c>
    </row>
    <row r="27" spans="1:34" ht="15.6" x14ac:dyDescent="0.3">
      <c r="A27" s="126" t="str">
        <f>IF($B27="","",COUNTA($B$2:$B27))</f>
        <v/>
      </c>
      <c r="C27" s="4"/>
      <c r="D27" s="4"/>
      <c r="E27" s="8"/>
      <c r="F27" s="5"/>
      <c r="Q27" s="8" t="str">
        <f t="shared" si="0"/>
        <v>!</v>
      </c>
      <c r="R27" s="89" t="s">
        <v>112</v>
      </c>
      <c r="S27" s="8"/>
      <c r="T27" s="121" t="e">
        <f t="shared" si="1"/>
        <v>#VALUE!</v>
      </c>
      <c r="U27" s="4"/>
      <c r="V27" s="4"/>
      <c r="W27" s="9"/>
      <c r="X27" s="4"/>
      <c r="Y27" s="124">
        <f t="shared" si="2"/>
        <v>0</v>
      </c>
      <c r="Z27" s="4"/>
      <c r="AA27" s="87"/>
      <c r="AB27" s="4"/>
      <c r="AC27" s="8" t="s">
        <v>107</v>
      </c>
      <c r="AD27" s="8" t="str">
        <f t="shared" si="3"/>
        <v>00/01/1900</v>
      </c>
      <c r="AE27" s="114">
        <v>0</v>
      </c>
      <c r="AF27" s="114">
        <v>0</v>
      </c>
      <c r="AH27" s="123">
        <f>COUNTIF(AA$2:AA27,"Confirmé")+COUNTIF(AA$2:AA27,"Annulé")+COUNTIF(AA$2:AA27,"En attente")</f>
        <v>0</v>
      </c>
    </row>
    <row r="28" spans="1:34" ht="15.6" x14ac:dyDescent="0.3">
      <c r="A28" s="126" t="str">
        <f>IF($B28="","",COUNTA($B$2:$B28))</f>
        <v/>
      </c>
      <c r="C28" s="4"/>
      <c r="D28" s="4"/>
      <c r="E28" s="8"/>
      <c r="F28" s="5"/>
      <c r="Q28" s="8" t="str">
        <f t="shared" si="0"/>
        <v>!</v>
      </c>
      <c r="R28" s="89" t="s">
        <v>112</v>
      </c>
      <c r="S28" s="8"/>
      <c r="T28" s="121" t="e">
        <f t="shared" si="1"/>
        <v>#VALUE!</v>
      </c>
      <c r="U28" s="4"/>
      <c r="V28" s="4"/>
      <c r="W28" s="9"/>
      <c r="X28" s="4"/>
      <c r="Y28" s="124">
        <f t="shared" si="2"/>
        <v>0</v>
      </c>
      <c r="Z28" s="4"/>
      <c r="AA28" s="87"/>
      <c r="AB28" s="4"/>
      <c r="AC28" s="8" t="s">
        <v>107</v>
      </c>
      <c r="AD28" s="8" t="str">
        <f t="shared" si="3"/>
        <v>00/01/1900</v>
      </c>
      <c r="AE28" s="114">
        <v>0</v>
      </c>
      <c r="AF28" s="114">
        <v>0</v>
      </c>
      <c r="AH28" s="123">
        <f>COUNTIF(AA$2:AA28,"Confirmé")+COUNTIF(AA$2:AA28,"Annulé")+COUNTIF(AA$2:AA28,"En attente")</f>
        <v>0</v>
      </c>
    </row>
    <row r="29" spans="1:34" ht="15.6" x14ac:dyDescent="0.3">
      <c r="A29" s="126" t="str">
        <f>IF($B29="","",COUNTA($B$2:$B29))</f>
        <v/>
      </c>
      <c r="C29" s="4"/>
      <c r="D29" s="4"/>
      <c r="E29" s="8"/>
      <c r="F29" s="5"/>
      <c r="Q29" s="8" t="str">
        <f t="shared" si="0"/>
        <v>!</v>
      </c>
      <c r="R29" s="89" t="s">
        <v>112</v>
      </c>
      <c r="S29" s="8"/>
      <c r="T29" s="121" t="e">
        <f t="shared" si="1"/>
        <v>#VALUE!</v>
      </c>
      <c r="U29" s="4"/>
      <c r="V29" s="4"/>
      <c r="W29" s="9"/>
      <c r="X29" s="4"/>
      <c r="Y29" s="124">
        <f t="shared" si="2"/>
        <v>0</v>
      </c>
      <c r="Z29" s="4"/>
      <c r="AA29" s="87"/>
      <c r="AB29" s="4"/>
      <c r="AC29" s="8" t="s">
        <v>107</v>
      </c>
      <c r="AD29" s="8" t="str">
        <f t="shared" si="3"/>
        <v>00/01/1900</v>
      </c>
      <c r="AE29" s="114">
        <v>0</v>
      </c>
      <c r="AF29" s="114">
        <v>0</v>
      </c>
      <c r="AH29" s="123">
        <f>COUNTIF(AA$2:AA29,"Confirmé")+COUNTIF(AA$2:AA29,"Annulé")+COUNTIF(AA$2:AA29,"En attente")</f>
        <v>0</v>
      </c>
    </row>
    <row r="30" spans="1:34" ht="15.6" x14ac:dyDescent="0.3">
      <c r="A30" s="126" t="str">
        <f>IF($B30="","",COUNTA($B$2:$B30))</f>
        <v/>
      </c>
      <c r="C30" s="4"/>
      <c r="D30" s="4"/>
      <c r="E30" s="8"/>
      <c r="F30" s="5"/>
      <c r="Q30" s="8" t="str">
        <f t="shared" si="0"/>
        <v>!</v>
      </c>
      <c r="R30" s="89" t="s">
        <v>112</v>
      </c>
      <c r="S30" s="8"/>
      <c r="T30" s="121" t="e">
        <f t="shared" si="1"/>
        <v>#VALUE!</v>
      </c>
      <c r="U30" s="4"/>
      <c r="V30" s="4"/>
      <c r="W30" s="9"/>
      <c r="X30" s="4"/>
      <c r="Y30" s="124">
        <f t="shared" si="2"/>
        <v>0</v>
      </c>
      <c r="Z30" s="4"/>
      <c r="AA30" s="87"/>
      <c r="AB30" s="4"/>
      <c r="AC30" s="8" t="s">
        <v>107</v>
      </c>
      <c r="AD30" s="8" t="str">
        <f t="shared" si="3"/>
        <v>00/01/1900</v>
      </c>
      <c r="AE30" s="114">
        <v>0</v>
      </c>
      <c r="AF30" s="114">
        <v>0</v>
      </c>
      <c r="AH30" s="123">
        <f>COUNTIF(AA$2:AA30,"Confirmé")+COUNTIF(AA$2:AA30,"Annulé")+COUNTIF(AA$2:AA30,"En attente")</f>
        <v>0</v>
      </c>
    </row>
    <row r="31" spans="1:34" ht="15.6" x14ac:dyDescent="0.3">
      <c r="A31" s="126" t="str">
        <f>IF($B31="","",COUNTA($B$2:$B31))</f>
        <v/>
      </c>
      <c r="C31" s="4"/>
      <c r="D31" s="4"/>
      <c r="E31" s="8"/>
      <c r="F31" s="5"/>
      <c r="Q31" s="8" t="str">
        <f t="shared" si="0"/>
        <v>!</v>
      </c>
      <c r="R31" s="89" t="s">
        <v>112</v>
      </c>
      <c r="S31" s="8"/>
      <c r="T31" s="121" t="e">
        <f t="shared" si="1"/>
        <v>#VALUE!</v>
      </c>
      <c r="U31" s="4"/>
      <c r="V31" s="4"/>
      <c r="W31" s="9"/>
      <c r="X31" s="4"/>
      <c r="Y31" s="124">
        <f t="shared" si="2"/>
        <v>0</v>
      </c>
      <c r="Z31" s="4"/>
      <c r="AA31" s="87"/>
      <c r="AB31" s="4"/>
      <c r="AC31" s="8" t="s">
        <v>107</v>
      </c>
      <c r="AD31" s="8" t="str">
        <f t="shared" si="3"/>
        <v>00/01/1900</v>
      </c>
      <c r="AE31" s="114">
        <v>0</v>
      </c>
      <c r="AF31" s="114">
        <v>0</v>
      </c>
      <c r="AH31" s="123">
        <f>COUNTIF(AA$2:AA31,"Confirmé")+COUNTIF(AA$2:AA31,"Annulé")+COUNTIF(AA$2:AA31,"En attente")</f>
        <v>0</v>
      </c>
    </row>
    <row r="32" spans="1:34" ht="15.6" x14ac:dyDescent="0.3">
      <c r="A32" s="126" t="str">
        <f>IF($B32="","",COUNTA($B$2:$B32))</f>
        <v/>
      </c>
      <c r="C32" s="4"/>
      <c r="D32" s="4"/>
      <c r="E32" s="8"/>
      <c r="F32" s="5"/>
      <c r="Q32" s="8" t="str">
        <f t="shared" si="0"/>
        <v>!</v>
      </c>
      <c r="R32" s="89" t="s">
        <v>112</v>
      </c>
      <c r="S32" s="8"/>
      <c r="T32" s="121" t="e">
        <f t="shared" si="1"/>
        <v>#VALUE!</v>
      </c>
      <c r="U32" s="4"/>
      <c r="V32" s="4"/>
      <c r="W32" s="9"/>
      <c r="X32" s="4"/>
      <c r="Y32" s="124">
        <f t="shared" si="2"/>
        <v>0</v>
      </c>
      <c r="Z32" s="4"/>
      <c r="AA32" s="87"/>
      <c r="AB32" s="4"/>
      <c r="AC32" s="8" t="s">
        <v>107</v>
      </c>
      <c r="AD32" s="8" t="str">
        <f t="shared" si="3"/>
        <v>00/01/1900</v>
      </c>
      <c r="AE32" s="114">
        <v>0</v>
      </c>
      <c r="AF32" s="114">
        <v>0</v>
      </c>
      <c r="AH32" s="123">
        <f>COUNTIF(AA$2:AA32,"Confirmé")+COUNTIF(AA$2:AA32,"Annulé")+COUNTIF(AA$2:AA32,"En attente")</f>
        <v>0</v>
      </c>
    </row>
    <row r="33" spans="1:34" ht="15.6" x14ac:dyDescent="0.3">
      <c r="A33" s="126" t="str">
        <f>IF($B33="","",COUNTA($B$2:$B33))</f>
        <v/>
      </c>
      <c r="C33" s="4"/>
      <c r="D33" s="4"/>
      <c r="E33" s="8"/>
      <c r="F33" s="5"/>
      <c r="Q33" s="8" t="str">
        <f t="shared" si="0"/>
        <v>!</v>
      </c>
      <c r="R33" s="89" t="s">
        <v>112</v>
      </c>
      <c r="S33" s="8"/>
      <c r="T33" s="121" t="e">
        <f t="shared" si="1"/>
        <v>#VALUE!</v>
      </c>
      <c r="U33" s="4"/>
      <c r="V33" s="4"/>
      <c r="W33" s="9"/>
      <c r="X33" s="4"/>
      <c r="Y33" s="124">
        <f t="shared" si="2"/>
        <v>0</v>
      </c>
      <c r="Z33" s="4"/>
      <c r="AA33" s="87"/>
      <c r="AB33" s="4"/>
      <c r="AC33" s="8" t="s">
        <v>107</v>
      </c>
      <c r="AD33" s="8" t="str">
        <f t="shared" si="3"/>
        <v>00/01/1900</v>
      </c>
      <c r="AE33" s="114">
        <v>0</v>
      </c>
      <c r="AF33" s="114">
        <v>0</v>
      </c>
      <c r="AH33" s="123">
        <f>COUNTIF(AA$2:AA33,"Confirmé")+COUNTIF(AA$2:AA33,"Annulé")+COUNTIF(AA$2:AA33,"En attente")</f>
        <v>0</v>
      </c>
    </row>
    <row r="34" spans="1:34" ht="15.6" x14ac:dyDescent="0.3">
      <c r="A34" s="126" t="str">
        <f>IF($B34="","",COUNTA($B$2:$B34))</f>
        <v/>
      </c>
      <c r="C34" s="4"/>
      <c r="D34" s="4"/>
      <c r="E34" s="8"/>
      <c r="F34" s="5"/>
      <c r="Q34" s="8" t="str">
        <f t="shared" si="0"/>
        <v>!</v>
      </c>
      <c r="R34" s="89" t="s">
        <v>112</v>
      </c>
      <c r="S34" s="8"/>
      <c r="T34" s="121" t="e">
        <f t="shared" si="1"/>
        <v>#VALUE!</v>
      </c>
      <c r="U34" s="4"/>
      <c r="V34" s="4"/>
      <c r="W34" s="9"/>
      <c r="X34" s="4"/>
      <c r="Y34" s="124">
        <f t="shared" si="2"/>
        <v>0</v>
      </c>
      <c r="Z34" s="4"/>
      <c r="AA34" s="87"/>
      <c r="AB34" s="4"/>
      <c r="AC34" s="8" t="s">
        <v>107</v>
      </c>
      <c r="AD34" s="8" t="str">
        <f t="shared" si="3"/>
        <v>00/01/1900</v>
      </c>
      <c r="AE34" s="114">
        <v>0</v>
      </c>
      <c r="AF34" s="114">
        <v>0</v>
      </c>
      <c r="AH34" s="123">
        <f>COUNTIF(AA$2:AA34,"Confirmé")+COUNTIF(AA$2:AA34,"Annulé")+COUNTIF(AA$2:AA34,"En attente")</f>
        <v>0</v>
      </c>
    </row>
    <row r="35" spans="1:34" ht="15.6" x14ac:dyDescent="0.3">
      <c r="A35" s="126" t="str">
        <f>IF($B35="","",COUNTA($B$2:$B35))</f>
        <v/>
      </c>
      <c r="C35" s="4"/>
      <c r="D35" s="4"/>
      <c r="E35" s="8"/>
      <c r="F35" s="5"/>
      <c r="Q35" s="8" t="str">
        <f t="shared" si="0"/>
        <v>!</v>
      </c>
      <c r="R35" s="89" t="s">
        <v>112</v>
      </c>
      <c r="S35" s="8"/>
      <c r="T35" s="121" t="e">
        <f t="shared" si="1"/>
        <v>#VALUE!</v>
      </c>
      <c r="U35" s="4"/>
      <c r="V35" s="4"/>
      <c r="W35" s="9"/>
      <c r="X35" s="4"/>
      <c r="Y35" s="124">
        <f t="shared" si="2"/>
        <v>0</v>
      </c>
      <c r="Z35" s="4"/>
      <c r="AA35" s="87"/>
      <c r="AB35" s="4"/>
      <c r="AC35" s="8" t="s">
        <v>107</v>
      </c>
      <c r="AD35" s="8" t="str">
        <f t="shared" si="3"/>
        <v>00/01/1900</v>
      </c>
      <c r="AE35" s="114">
        <v>0</v>
      </c>
      <c r="AF35" s="114">
        <v>0</v>
      </c>
      <c r="AH35" s="123">
        <f>COUNTIF(AA$2:AA35,"Confirmé")+COUNTIF(AA$2:AA35,"Annulé")+COUNTIF(AA$2:AA35,"En attente")</f>
        <v>0</v>
      </c>
    </row>
    <row r="36" spans="1:34" ht="15.6" x14ac:dyDescent="0.3">
      <c r="A36" s="126" t="str">
        <f>IF($B36="","",COUNTA($B$2:$B36))</f>
        <v/>
      </c>
      <c r="C36" s="4"/>
      <c r="D36" s="4"/>
      <c r="E36" s="8"/>
      <c r="F36" s="5"/>
      <c r="Q36" s="8" t="str">
        <f t="shared" si="0"/>
        <v>!</v>
      </c>
      <c r="R36" s="89" t="s">
        <v>112</v>
      </c>
      <c r="S36" s="8"/>
      <c r="T36" s="121" t="e">
        <f t="shared" si="1"/>
        <v>#VALUE!</v>
      </c>
      <c r="U36" s="4"/>
      <c r="V36" s="4"/>
      <c r="W36" s="9"/>
      <c r="X36" s="4"/>
      <c r="Y36" s="124">
        <f t="shared" si="2"/>
        <v>0</v>
      </c>
      <c r="Z36" s="4"/>
      <c r="AA36" s="87"/>
      <c r="AB36" s="4"/>
      <c r="AC36" s="8" t="s">
        <v>107</v>
      </c>
      <c r="AD36" s="8" t="str">
        <f t="shared" si="3"/>
        <v>00/01/1900</v>
      </c>
      <c r="AE36" s="114">
        <v>0</v>
      </c>
      <c r="AF36" s="114">
        <v>0</v>
      </c>
      <c r="AH36" s="123">
        <f>COUNTIF(AA$2:AA36,"Confirmé")+COUNTIF(AA$2:AA36,"Annulé")+COUNTIF(AA$2:AA36,"En attente")</f>
        <v>0</v>
      </c>
    </row>
    <row r="37" spans="1:34" ht="15.6" x14ac:dyDescent="0.3">
      <c r="A37" s="126" t="str">
        <f>IF($B37="","",COUNTA($B$2:$B37))</f>
        <v/>
      </c>
      <c r="C37" s="4"/>
      <c r="D37" s="4"/>
      <c r="E37" s="8"/>
      <c r="F37" s="5"/>
      <c r="Q37" s="8" t="str">
        <f t="shared" si="0"/>
        <v>!</v>
      </c>
      <c r="R37" s="89" t="s">
        <v>112</v>
      </c>
      <c r="S37" s="8"/>
      <c r="T37" s="121" t="e">
        <f t="shared" si="1"/>
        <v>#VALUE!</v>
      </c>
      <c r="U37" s="4"/>
      <c r="V37" s="4"/>
      <c r="W37" s="9"/>
      <c r="X37" s="4"/>
      <c r="Y37" s="124">
        <f t="shared" si="2"/>
        <v>0</v>
      </c>
      <c r="Z37" s="4"/>
      <c r="AA37" s="87"/>
      <c r="AB37" s="4"/>
      <c r="AC37" s="8" t="s">
        <v>107</v>
      </c>
      <c r="AD37" s="8" t="str">
        <f t="shared" si="3"/>
        <v>00/01/1900</v>
      </c>
      <c r="AE37" s="114">
        <v>0</v>
      </c>
      <c r="AF37" s="114">
        <v>0</v>
      </c>
      <c r="AH37" s="123">
        <f>COUNTIF(AA$2:AA37,"Confirmé")+COUNTIF(AA$2:AA37,"Annulé")+COUNTIF(AA$2:AA37,"En attente")</f>
        <v>0</v>
      </c>
    </row>
    <row r="38" spans="1:34" ht="15.6" x14ac:dyDescent="0.3">
      <c r="A38" s="126" t="str">
        <f>IF($B38="","",COUNTA($B$2:$B38))</f>
        <v/>
      </c>
      <c r="C38" s="4"/>
      <c r="D38" s="4"/>
      <c r="E38" s="8"/>
      <c r="F38" s="5"/>
      <c r="Q38" s="8" t="str">
        <f t="shared" si="0"/>
        <v>!</v>
      </c>
      <c r="R38" s="89" t="s">
        <v>112</v>
      </c>
      <c r="S38" s="8"/>
      <c r="T38" s="121" t="e">
        <f t="shared" si="1"/>
        <v>#VALUE!</v>
      </c>
      <c r="U38" s="4"/>
      <c r="V38" s="4"/>
      <c r="W38" s="9"/>
      <c r="X38" s="4"/>
      <c r="Y38" s="124">
        <f t="shared" si="2"/>
        <v>0</v>
      </c>
      <c r="Z38" s="4"/>
      <c r="AA38" s="87"/>
      <c r="AB38" s="4"/>
      <c r="AC38" s="8" t="s">
        <v>107</v>
      </c>
      <c r="AD38" s="8" t="str">
        <f t="shared" si="3"/>
        <v>00/01/1900</v>
      </c>
      <c r="AE38" s="114">
        <v>0</v>
      </c>
      <c r="AF38" s="114">
        <v>0</v>
      </c>
      <c r="AH38" s="123">
        <f>COUNTIF(AA$2:AA38,"Confirmé")+COUNTIF(AA$2:AA38,"Annulé")+COUNTIF(AA$2:AA38,"En attente")</f>
        <v>0</v>
      </c>
    </row>
    <row r="39" spans="1:34" ht="15.6" x14ac:dyDescent="0.3">
      <c r="A39" s="126" t="str">
        <f>IF($B39="","",COUNTA($B$2:$B39))</f>
        <v/>
      </c>
      <c r="C39" s="4"/>
      <c r="D39" s="4"/>
      <c r="E39" s="8"/>
      <c r="F39" s="5"/>
      <c r="Q39" s="8" t="str">
        <f t="shared" si="0"/>
        <v>!</v>
      </c>
      <c r="R39" s="89" t="s">
        <v>112</v>
      </c>
      <c r="S39" s="8"/>
      <c r="T39" s="121" t="e">
        <f t="shared" si="1"/>
        <v>#VALUE!</v>
      </c>
      <c r="U39" s="4"/>
      <c r="V39" s="4"/>
      <c r="W39" s="9"/>
      <c r="X39" s="4"/>
      <c r="Y39" s="124">
        <f t="shared" si="2"/>
        <v>0</v>
      </c>
      <c r="Z39" s="4"/>
      <c r="AA39" s="87"/>
      <c r="AB39" s="4"/>
      <c r="AC39" s="8" t="s">
        <v>107</v>
      </c>
      <c r="AD39" s="8" t="str">
        <f t="shared" si="3"/>
        <v>00/01/1900</v>
      </c>
      <c r="AE39" s="114">
        <v>0</v>
      </c>
      <c r="AF39" s="114">
        <v>0</v>
      </c>
      <c r="AH39" s="123">
        <f>COUNTIF(AA$2:AA39,"Confirmé")+COUNTIF(AA$2:AA39,"Annulé")+COUNTIF(AA$2:AA39,"En attente")</f>
        <v>0</v>
      </c>
    </row>
    <row r="40" spans="1:34" ht="15.6" x14ac:dyDescent="0.3">
      <c r="A40" s="126" t="str">
        <f>IF($B40="","",COUNTA($B$2:$B40))</f>
        <v/>
      </c>
      <c r="C40" s="4"/>
      <c r="D40" s="4"/>
      <c r="E40" s="8"/>
      <c r="F40" s="5"/>
      <c r="Q40" s="8" t="str">
        <f t="shared" si="0"/>
        <v>!</v>
      </c>
      <c r="R40" s="89" t="s">
        <v>112</v>
      </c>
      <c r="S40" s="8"/>
      <c r="T40" s="121" t="e">
        <f t="shared" si="1"/>
        <v>#VALUE!</v>
      </c>
      <c r="U40" s="4"/>
      <c r="V40" s="4"/>
      <c r="W40" s="9"/>
      <c r="X40" s="4"/>
      <c r="Y40" s="124">
        <f t="shared" si="2"/>
        <v>0</v>
      </c>
      <c r="Z40" s="4"/>
      <c r="AA40" s="87"/>
      <c r="AB40" s="4"/>
      <c r="AC40" s="8" t="s">
        <v>107</v>
      </c>
      <c r="AD40" s="8" t="str">
        <f t="shared" si="3"/>
        <v>00/01/1900</v>
      </c>
      <c r="AE40" s="114">
        <v>0</v>
      </c>
      <c r="AF40" s="114">
        <v>0</v>
      </c>
      <c r="AH40" s="123">
        <f>COUNTIF(AA$2:AA40,"Confirmé")+COUNTIF(AA$2:AA40,"Annulé")+COUNTIF(AA$2:AA40,"En attente")</f>
        <v>0</v>
      </c>
    </row>
    <row r="41" spans="1:34" ht="15.6" x14ac:dyDescent="0.3">
      <c r="A41" s="126" t="str">
        <f>IF($B41="","",COUNTA($B$2:$B41))</f>
        <v/>
      </c>
      <c r="C41" s="4"/>
      <c r="D41" s="4"/>
      <c r="E41" s="8"/>
      <c r="F41" s="5"/>
      <c r="Q41" s="8" t="str">
        <f t="shared" si="0"/>
        <v>!</v>
      </c>
      <c r="R41" s="89" t="s">
        <v>112</v>
      </c>
      <c r="S41" s="8"/>
      <c r="T41" s="121" t="e">
        <f t="shared" si="1"/>
        <v>#VALUE!</v>
      </c>
      <c r="U41" s="4"/>
      <c r="V41" s="4"/>
      <c r="W41" s="9"/>
      <c r="X41" s="4"/>
      <c r="Y41" s="124">
        <f t="shared" si="2"/>
        <v>0</v>
      </c>
      <c r="Z41" s="4"/>
      <c r="AA41" s="87"/>
      <c r="AB41" s="4"/>
      <c r="AC41" s="8" t="s">
        <v>107</v>
      </c>
      <c r="AD41" s="8" t="str">
        <f t="shared" si="3"/>
        <v>00/01/1900</v>
      </c>
      <c r="AE41" s="114">
        <v>0</v>
      </c>
      <c r="AF41" s="114">
        <v>0</v>
      </c>
      <c r="AH41" s="123">
        <f>COUNTIF(AA$2:AA41,"Confirmé")+COUNTIF(AA$2:AA41,"Annulé")+COUNTIF(AA$2:AA41,"En attente")</f>
        <v>0</v>
      </c>
    </row>
    <row r="42" spans="1:34" ht="15.6" x14ac:dyDescent="0.3">
      <c r="A42" s="126" t="str">
        <f>IF($B42="","",COUNTA($B$2:$B42))</f>
        <v/>
      </c>
      <c r="C42" s="4"/>
      <c r="D42" s="4"/>
      <c r="E42" s="8"/>
      <c r="F42" s="5"/>
      <c r="Q42" s="8" t="str">
        <f t="shared" si="0"/>
        <v>!</v>
      </c>
      <c r="R42" s="89" t="s">
        <v>112</v>
      </c>
      <c r="S42" s="8"/>
      <c r="T42" s="121" t="e">
        <f t="shared" si="1"/>
        <v>#VALUE!</v>
      </c>
      <c r="U42" s="4"/>
      <c r="V42" s="4"/>
      <c r="W42" s="9"/>
      <c r="X42" s="4"/>
      <c r="Y42" s="124">
        <f t="shared" si="2"/>
        <v>0</v>
      </c>
      <c r="Z42" s="4"/>
      <c r="AA42" s="87"/>
      <c r="AB42" s="4"/>
      <c r="AC42" s="8" t="s">
        <v>107</v>
      </c>
      <c r="AD42" s="8" t="str">
        <f t="shared" si="3"/>
        <v>00/01/1900</v>
      </c>
      <c r="AE42" s="114">
        <v>0</v>
      </c>
      <c r="AF42" s="114">
        <v>0</v>
      </c>
      <c r="AH42" s="123">
        <f>COUNTIF(AA$2:AA42,"Confirmé")+COUNTIF(AA$2:AA42,"Annulé")+COUNTIF(AA$2:AA42,"En attente")</f>
        <v>0</v>
      </c>
    </row>
    <row r="43" spans="1:34" ht="15.6" x14ac:dyDescent="0.3">
      <c r="A43" s="126" t="str">
        <f>IF($B43="","",COUNTA($B$2:$B43))</f>
        <v/>
      </c>
      <c r="C43" s="4"/>
      <c r="D43" s="4"/>
      <c r="E43" s="8"/>
      <c r="F43" s="5"/>
      <c r="Q43" s="8" t="str">
        <f t="shared" si="0"/>
        <v>!</v>
      </c>
      <c r="R43" s="89" t="s">
        <v>112</v>
      </c>
      <c r="S43" s="8"/>
      <c r="T43" s="121" t="e">
        <f t="shared" si="1"/>
        <v>#VALUE!</v>
      </c>
      <c r="U43" s="4"/>
      <c r="V43" s="4"/>
      <c r="W43" s="9"/>
      <c r="X43" s="4"/>
      <c r="Y43" s="124">
        <f t="shared" si="2"/>
        <v>0</v>
      </c>
      <c r="Z43" s="4"/>
      <c r="AA43" s="87"/>
      <c r="AB43" s="4"/>
      <c r="AC43" s="8" t="s">
        <v>107</v>
      </c>
      <c r="AD43" s="8" t="str">
        <f t="shared" si="3"/>
        <v>00/01/1900</v>
      </c>
      <c r="AE43" s="114">
        <v>0</v>
      </c>
      <c r="AF43" s="114">
        <v>0</v>
      </c>
      <c r="AH43" s="123">
        <f>COUNTIF(AA$2:AA43,"Confirmé")+COUNTIF(AA$2:AA43,"Annulé")+COUNTIF(AA$2:AA43,"En attente")</f>
        <v>0</v>
      </c>
    </row>
    <row r="44" spans="1:34" ht="15.6" x14ac:dyDescent="0.3">
      <c r="A44" s="126" t="str">
        <f>IF($B44="","",COUNTA($B$2:$B44))</f>
        <v/>
      </c>
      <c r="C44" s="4"/>
      <c r="D44" s="4"/>
      <c r="E44" s="8"/>
      <c r="F44" s="5"/>
      <c r="Q44" s="8" t="str">
        <f t="shared" si="0"/>
        <v>!</v>
      </c>
      <c r="R44" s="89" t="s">
        <v>112</v>
      </c>
      <c r="S44" s="8"/>
      <c r="T44" s="121" t="e">
        <f t="shared" si="1"/>
        <v>#VALUE!</v>
      </c>
      <c r="U44" s="4"/>
      <c r="V44" s="4"/>
      <c r="W44" s="9"/>
      <c r="X44" s="4"/>
      <c r="Y44" s="124">
        <f t="shared" si="2"/>
        <v>0</v>
      </c>
      <c r="Z44" s="4"/>
      <c r="AA44" s="87"/>
      <c r="AB44" s="4"/>
      <c r="AC44" s="8" t="s">
        <v>107</v>
      </c>
      <c r="AD44" s="8" t="str">
        <f t="shared" si="3"/>
        <v>00/01/1900</v>
      </c>
      <c r="AE44" s="114">
        <v>0</v>
      </c>
      <c r="AF44" s="114">
        <v>0</v>
      </c>
      <c r="AH44" s="123">
        <f>COUNTIF(AA$2:AA44,"Confirmé")+COUNTIF(AA$2:AA44,"Annulé")+COUNTIF(AA$2:AA44,"En attente")</f>
        <v>0</v>
      </c>
    </row>
    <row r="45" spans="1:34" ht="15.6" x14ac:dyDescent="0.3">
      <c r="A45" s="126" t="str">
        <f>IF($B45="","",COUNTA($B$2:$B45))</f>
        <v/>
      </c>
      <c r="C45" s="4"/>
      <c r="D45" s="4"/>
      <c r="E45" s="8"/>
      <c r="F45" s="5"/>
      <c r="Q45" s="8" t="str">
        <f t="shared" si="0"/>
        <v>!</v>
      </c>
      <c r="R45" s="89" t="s">
        <v>112</v>
      </c>
      <c r="S45" s="8"/>
      <c r="T45" s="121" t="e">
        <f t="shared" si="1"/>
        <v>#VALUE!</v>
      </c>
      <c r="U45" s="4"/>
      <c r="V45" s="4"/>
      <c r="W45" s="9"/>
      <c r="X45" s="4"/>
      <c r="Y45" s="124">
        <f t="shared" si="2"/>
        <v>0</v>
      </c>
      <c r="Z45" s="4"/>
      <c r="AA45" s="87"/>
      <c r="AB45" s="4"/>
      <c r="AC45" s="8" t="s">
        <v>107</v>
      </c>
      <c r="AD45" s="8" t="str">
        <f t="shared" si="3"/>
        <v>00/01/1900</v>
      </c>
      <c r="AE45" s="114">
        <v>0</v>
      </c>
      <c r="AF45" s="114">
        <v>0</v>
      </c>
      <c r="AH45" s="123">
        <f>COUNTIF(AA$2:AA45,"Confirmé")+COUNTIF(AA$2:AA45,"Annulé")+COUNTIF(AA$2:AA45,"En attente")</f>
        <v>0</v>
      </c>
    </row>
    <row r="46" spans="1:34" ht="15.6" x14ac:dyDescent="0.3">
      <c r="A46" s="126" t="str">
        <f>IF($B46="","",COUNTA($B$2:$B46))</f>
        <v/>
      </c>
      <c r="C46" s="4"/>
      <c r="D46" s="4"/>
      <c r="E46" s="8"/>
      <c r="F46" s="5"/>
      <c r="Q46" s="8" t="str">
        <f t="shared" si="0"/>
        <v>!</v>
      </c>
      <c r="R46" s="89" t="s">
        <v>112</v>
      </c>
      <c r="S46" s="8"/>
      <c r="T46" s="121" t="e">
        <f t="shared" si="1"/>
        <v>#VALUE!</v>
      </c>
      <c r="U46" s="4"/>
      <c r="V46" s="4"/>
      <c r="W46" s="9"/>
      <c r="X46" s="4"/>
      <c r="Y46" s="124">
        <f t="shared" si="2"/>
        <v>0</v>
      </c>
      <c r="Z46" s="4"/>
      <c r="AA46" s="87"/>
      <c r="AB46" s="4"/>
      <c r="AC46" s="8" t="s">
        <v>107</v>
      </c>
      <c r="AD46" s="8" t="str">
        <f t="shared" si="3"/>
        <v>00/01/1900</v>
      </c>
      <c r="AE46" s="114">
        <v>0</v>
      </c>
      <c r="AF46" s="114">
        <v>0</v>
      </c>
      <c r="AH46" s="123">
        <f>COUNTIF(AA$2:AA46,"Confirmé")+COUNTIF(AA$2:AA46,"Annulé")+COUNTIF(AA$2:AA46,"En attente")</f>
        <v>0</v>
      </c>
    </row>
    <row r="47" spans="1:34" ht="15.6" x14ac:dyDescent="0.3">
      <c r="A47" s="126" t="str">
        <f>IF($B47="","",COUNTA($B$2:$B47))</f>
        <v/>
      </c>
      <c r="C47" s="4"/>
      <c r="D47" s="4"/>
      <c r="E47" s="8"/>
      <c r="F47" s="5"/>
      <c r="Q47" s="8" t="str">
        <f t="shared" si="0"/>
        <v>!</v>
      </c>
      <c r="R47" s="89" t="s">
        <v>112</v>
      </c>
      <c r="S47" s="8"/>
      <c r="T47" s="121" t="e">
        <f t="shared" si="1"/>
        <v>#VALUE!</v>
      </c>
      <c r="U47" s="4"/>
      <c r="V47" s="4"/>
      <c r="W47" s="9"/>
      <c r="X47" s="4"/>
      <c r="Y47" s="124">
        <f t="shared" si="2"/>
        <v>0</v>
      </c>
      <c r="Z47" s="4"/>
      <c r="AA47" s="87"/>
      <c r="AB47" s="4"/>
      <c r="AC47" s="8" t="s">
        <v>107</v>
      </c>
      <c r="AD47" s="8" t="str">
        <f t="shared" si="3"/>
        <v>00/01/1900</v>
      </c>
      <c r="AE47" s="114">
        <v>0</v>
      </c>
      <c r="AF47" s="114">
        <v>0</v>
      </c>
      <c r="AH47" s="123">
        <f>COUNTIF(AA$2:AA47,"Confirmé")+COUNTIF(AA$2:AA47,"Annulé")+COUNTIF(AA$2:AA47,"En attente")</f>
        <v>0</v>
      </c>
    </row>
    <row r="48" spans="1:34" ht="15.6" x14ac:dyDescent="0.3">
      <c r="A48" s="126" t="str">
        <f>IF($B48="","",COUNTA($B$2:$B48))</f>
        <v/>
      </c>
      <c r="C48" s="4"/>
      <c r="D48" s="4"/>
      <c r="E48" s="8"/>
      <c r="F48" s="5"/>
      <c r="Q48" s="8" t="str">
        <f t="shared" si="0"/>
        <v>!</v>
      </c>
      <c r="R48" s="89" t="s">
        <v>112</v>
      </c>
      <c r="S48" s="8"/>
      <c r="T48" s="121" t="e">
        <f t="shared" si="1"/>
        <v>#VALUE!</v>
      </c>
      <c r="U48" s="4"/>
      <c r="V48" s="4"/>
      <c r="W48" s="9"/>
      <c r="X48" s="4"/>
      <c r="Y48" s="124">
        <f t="shared" si="2"/>
        <v>0</v>
      </c>
      <c r="Z48" s="4"/>
      <c r="AA48" s="87"/>
      <c r="AB48" s="4"/>
      <c r="AC48" s="8" t="s">
        <v>107</v>
      </c>
      <c r="AD48" s="8" t="str">
        <f t="shared" si="3"/>
        <v>00/01/1900</v>
      </c>
      <c r="AE48" s="114">
        <v>0</v>
      </c>
      <c r="AF48" s="114">
        <v>0</v>
      </c>
      <c r="AH48" s="123">
        <f>COUNTIF(AA$2:AA48,"Confirmé")+COUNTIF(AA$2:AA48,"Annulé")+COUNTIF(AA$2:AA48,"En attente")</f>
        <v>0</v>
      </c>
    </row>
    <row r="49" spans="1:34" ht="15.6" x14ac:dyDescent="0.3">
      <c r="A49" s="126" t="str">
        <f>IF($B49="","",COUNTA($B$2:$B49))</f>
        <v/>
      </c>
      <c r="C49" s="4"/>
      <c r="D49" s="4"/>
      <c r="E49" s="8"/>
      <c r="F49" s="5"/>
      <c r="Q49" s="8" t="str">
        <f t="shared" si="0"/>
        <v>!</v>
      </c>
      <c r="R49" s="89" t="s">
        <v>112</v>
      </c>
      <c r="S49" s="8"/>
      <c r="T49" s="121" t="e">
        <f t="shared" si="1"/>
        <v>#VALUE!</v>
      </c>
      <c r="U49" s="4"/>
      <c r="V49" s="4"/>
      <c r="W49" s="9"/>
      <c r="X49" s="4"/>
      <c r="Y49" s="124">
        <f t="shared" si="2"/>
        <v>0</v>
      </c>
      <c r="Z49" s="4"/>
      <c r="AA49" s="87"/>
      <c r="AB49" s="4"/>
      <c r="AC49" s="8" t="s">
        <v>107</v>
      </c>
      <c r="AD49" s="8" t="str">
        <f t="shared" si="3"/>
        <v>00/01/1900</v>
      </c>
      <c r="AE49" s="114">
        <v>0</v>
      </c>
      <c r="AF49" s="114">
        <v>0</v>
      </c>
      <c r="AH49" s="123">
        <f>COUNTIF(AA$2:AA49,"Confirmé")+COUNTIF(AA$2:AA49,"Annulé")+COUNTIF(AA$2:AA49,"En attente")</f>
        <v>0</v>
      </c>
    </row>
    <row r="50" spans="1:34" ht="15.6" x14ac:dyDescent="0.3">
      <c r="A50" s="126" t="str">
        <f>IF($B50="","",COUNTA($B$2:$B50))</f>
        <v/>
      </c>
      <c r="C50" s="4"/>
      <c r="D50" s="4"/>
      <c r="E50" s="8"/>
      <c r="F50" s="5"/>
      <c r="Q50" s="8" t="str">
        <f t="shared" si="0"/>
        <v>!</v>
      </c>
      <c r="R50" s="89" t="s">
        <v>112</v>
      </c>
      <c r="S50" s="8"/>
      <c r="T50" s="121" t="e">
        <f t="shared" si="1"/>
        <v>#VALUE!</v>
      </c>
      <c r="U50" s="4"/>
      <c r="V50" s="4"/>
      <c r="W50" s="9"/>
      <c r="X50" s="4"/>
      <c r="Y50" s="124">
        <f t="shared" si="2"/>
        <v>0</v>
      </c>
      <c r="Z50" s="4"/>
      <c r="AA50" s="87"/>
      <c r="AB50" s="4"/>
      <c r="AC50" s="8" t="s">
        <v>107</v>
      </c>
      <c r="AD50" s="8" t="str">
        <f t="shared" si="3"/>
        <v>00/01/1900</v>
      </c>
      <c r="AE50" s="114">
        <v>0</v>
      </c>
      <c r="AF50" s="114">
        <v>0</v>
      </c>
      <c r="AH50" s="123">
        <f>COUNTIF(AA$2:AA50,"Confirmé")+COUNTIF(AA$2:AA50,"Annulé")+COUNTIF(AA$2:AA50,"En attente")</f>
        <v>0</v>
      </c>
    </row>
    <row r="51" spans="1:34" ht="15.6" x14ac:dyDescent="0.3">
      <c r="A51" s="126" t="str">
        <f>IF($B51="","",COUNTA($B$2:$B51))</f>
        <v/>
      </c>
      <c r="C51" s="4"/>
      <c r="D51" s="4"/>
      <c r="E51" s="8"/>
      <c r="F51" s="5"/>
      <c r="Q51" s="8" t="str">
        <f t="shared" si="0"/>
        <v>!</v>
      </c>
      <c r="R51" s="89" t="s">
        <v>112</v>
      </c>
      <c r="S51" s="8"/>
      <c r="T51" s="121" t="e">
        <f t="shared" si="1"/>
        <v>#VALUE!</v>
      </c>
      <c r="U51" s="4"/>
      <c r="V51" s="4"/>
      <c r="W51" s="9"/>
      <c r="X51" s="4"/>
      <c r="Y51" s="124">
        <f t="shared" si="2"/>
        <v>0</v>
      </c>
      <c r="Z51" s="4"/>
      <c r="AA51" s="87"/>
      <c r="AB51" s="4"/>
      <c r="AC51" s="8" t="s">
        <v>107</v>
      </c>
      <c r="AD51" s="8" t="str">
        <f t="shared" si="3"/>
        <v>00/01/1900</v>
      </c>
      <c r="AE51" s="114">
        <v>0</v>
      </c>
      <c r="AF51" s="114">
        <v>0</v>
      </c>
      <c r="AH51" s="123">
        <f>COUNTIF(AA$2:AA51,"Confirmé")+COUNTIF(AA$2:AA51,"Annulé")+COUNTIF(AA$2:AA51,"En attente")</f>
        <v>0</v>
      </c>
    </row>
    <row r="52" spans="1:34" ht="15.6" x14ac:dyDescent="0.3">
      <c r="A52" s="126" t="str">
        <f>IF($B52="","",COUNTA($B$2:$B52))</f>
        <v/>
      </c>
      <c r="C52" s="4"/>
      <c r="D52" s="4"/>
      <c r="E52" s="8"/>
      <c r="F52" s="5"/>
      <c r="Q52" s="8" t="str">
        <f t="shared" si="0"/>
        <v>!</v>
      </c>
      <c r="R52" s="89" t="s">
        <v>112</v>
      </c>
      <c r="S52" s="8"/>
      <c r="T52" s="121" t="e">
        <f t="shared" si="1"/>
        <v>#VALUE!</v>
      </c>
      <c r="U52" s="4"/>
      <c r="V52" s="4"/>
      <c r="W52" s="9"/>
      <c r="X52" s="4"/>
      <c r="Y52" s="124">
        <f t="shared" si="2"/>
        <v>0</v>
      </c>
      <c r="Z52" s="4"/>
      <c r="AA52" s="87"/>
      <c r="AB52" s="4"/>
      <c r="AC52" s="8" t="s">
        <v>107</v>
      </c>
      <c r="AD52" s="8" t="str">
        <f t="shared" si="3"/>
        <v>00/01/1900</v>
      </c>
      <c r="AE52" s="114">
        <v>0</v>
      </c>
      <c r="AF52" s="114">
        <v>0</v>
      </c>
      <c r="AH52" s="123">
        <f>COUNTIF(AA$2:AA52,"Confirmé")+COUNTIF(AA$2:AA52,"Annulé")+COUNTIF(AA$2:AA52,"En attente")</f>
        <v>0</v>
      </c>
    </row>
    <row r="53" spans="1:34" ht="15.6" x14ac:dyDescent="0.3">
      <c r="A53" s="126" t="str">
        <f>IF($B53="","",COUNTA($B$2:$B53))</f>
        <v/>
      </c>
      <c r="C53" s="4"/>
      <c r="D53" s="4"/>
      <c r="E53" s="8"/>
      <c r="F53" s="5"/>
      <c r="Q53" s="8" t="str">
        <f t="shared" si="0"/>
        <v>!</v>
      </c>
      <c r="R53" s="89" t="s">
        <v>112</v>
      </c>
      <c r="S53" s="8"/>
      <c r="T53" s="121" t="e">
        <f t="shared" si="1"/>
        <v>#VALUE!</v>
      </c>
      <c r="U53" s="4"/>
      <c r="V53" s="4"/>
      <c r="W53" s="9"/>
      <c r="X53" s="4"/>
      <c r="Y53" s="124">
        <f t="shared" si="2"/>
        <v>0</v>
      </c>
      <c r="Z53" s="4"/>
      <c r="AA53" s="87"/>
      <c r="AB53" s="4"/>
      <c r="AC53" s="8" t="s">
        <v>107</v>
      </c>
      <c r="AD53" s="8" t="str">
        <f t="shared" si="3"/>
        <v>00/01/1900</v>
      </c>
      <c r="AE53" s="114">
        <v>0</v>
      </c>
      <c r="AF53" s="114">
        <v>0</v>
      </c>
      <c r="AH53" s="123">
        <f>COUNTIF(AA$2:AA53,"Confirmé")+COUNTIF(AA$2:AA53,"Annulé")+COUNTIF(AA$2:AA53,"En attente")</f>
        <v>0</v>
      </c>
    </row>
    <row r="54" spans="1:34" ht="15.6" x14ac:dyDescent="0.3">
      <c r="A54" s="126" t="str">
        <f>IF($B54="","",COUNTA($B$2:$B54))</f>
        <v/>
      </c>
      <c r="C54" s="4"/>
      <c r="D54" s="4"/>
      <c r="E54" s="8"/>
      <c r="F54" s="5"/>
      <c r="Q54" s="8" t="str">
        <f t="shared" si="0"/>
        <v>!</v>
      </c>
      <c r="R54" s="89" t="s">
        <v>112</v>
      </c>
      <c r="S54" s="8"/>
      <c r="T54" s="121" t="e">
        <f t="shared" si="1"/>
        <v>#VALUE!</v>
      </c>
      <c r="U54" s="4"/>
      <c r="V54" s="4"/>
      <c r="W54" s="9"/>
      <c r="X54" s="4"/>
      <c r="Y54" s="124">
        <f t="shared" si="2"/>
        <v>0</v>
      </c>
      <c r="Z54" s="4"/>
      <c r="AA54" s="87"/>
      <c r="AB54" s="4"/>
      <c r="AC54" s="8" t="s">
        <v>107</v>
      </c>
      <c r="AD54" s="8" t="str">
        <f t="shared" si="3"/>
        <v>00/01/1900</v>
      </c>
      <c r="AE54" s="114">
        <v>0</v>
      </c>
      <c r="AF54" s="114">
        <v>0</v>
      </c>
      <c r="AH54" s="123">
        <f>COUNTIF(AA$2:AA54,"Confirmé")+COUNTIF(AA$2:AA54,"Annulé")+COUNTIF(AA$2:AA54,"En attente")</f>
        <v>0</v>
      </c>
    </row>
    <row r="55" spans="1:34" ht="15.6" x14ac:dyDescent="0.3">
      <c r="A55" s="126" t="str">
        <f>IF($B55="","",COUNTA($B$2:$B55))</f>
        <v/>
      </c>
      <c r="C55" s="4"/>
      <c r="D55" s="4"/>
      <c r="E55" s="8"/>
      <c r="F55" s="5"/>
      <c r="Q55" s="8" t="str">
        <f t="shared" si="0"/>
        <v>!</v>
      </c>
      <c r="R55" s="89" t="s">
        <v>112</v>
      </c>
      <c r="S55" s="8"/>
      <c r="T55" s="121" t="e">
        <f t="shared" si="1"/>
        <v>#VALUE!</v>
      </c>
      <c r="U55" s="4"/>
      <c r="V55" s="4"/>
      <c r="W55" s="9"/>
      <c r="X55" s="4"/>
      <c r="Y55" s="124">
        <f t="shared" si="2"/>
        <v>0</v>
      </c>
      <c r="Z55" s="4"/>
      <c r="AA55" s="87"/>
      <c r="AB55" s="4"/>
      <c r="AC55" s="8" t="s">
        <v>107</v>
      </c>
      <c r="AD55" s="8" t="str">
        <f t="shared" si="3"/>
        <v>00/01/1900</v>
      </c>
      <c r="AE55" s="114">
        <v>0</v>
      </c>
      <c r="AF55" s="114">
        <v>0</v>
      </c>
      <c r="AH55" s="123">
        <f>COUNTIF(AA$2:AA55,"Confirmé")+COUNTIF(AA$2:AA55,"Annulé")+COUNTIF(AA$2:AA55,"En attente")</f>
        <v>0</v>
      </c>
    </row>
    <row r="56" spans="1:34" ht="15.6" x14ac:dyDescent="0.3">
      <c r="A56" s="126" t="str">
        <f>IF($B56="","",COUNTA($B$2:$B56))</f>
        <v/>
      </c>
      <c r="C56" s="4"/>
      <c r="D56" s="4"/>
      <c r="E56" s="8"/>
      <c r="F56" s="5"/>
      <c r="Q56" s="8" t="str">
        <f t="shared" si="0"/>
        <v>!</v>
      </c>
      <c r="R56" s="89" t="s">
        <v>112</v>
      </c>
      <c r="S56" s="8"/>
      <c r="T56" s="121" t="e">
        <f t="shared" si="1"/>
        <v>#VALUE!</v>
      </c>
      <c r="U56" s="4"/>
      <c r="V56" s="4"/>
      <c r="W56" s="9"/>
      <c r="X56" s="4"/>
      <c r="Y56" s="124">
        <f t="shared" si="2"/>
        <v>0</v>
      </c>
      <c r="Z56" s="4"/>
      <c r="AA56" s="87"/>
      <c r="AB56" s="4"/>
      <c r="AC56" s="8" t="s">
        <v>107</v>
      </c>
      <c r="AD56" s="8" t="str">
        <f t="shared" si="3"/>
        <v>00/01/1900</v>
      </c>
      <c r="AE56" s="114">
        <v>0</v>
      </c>
      <c r="AF56" s="114">
        <v>0</v>
      </c>
      <c r="AH56" s="123">
        <f>COUNTIF(AA$2:AA56,"Confirmé")+COUNTIF(AA$2:AA56,"Annulé")+COUNTIF(AA$2:AA56,"En attente")</f>
        <v>0</v>
      </c>
    </row>
    <row r="57" spans="1:34" ht="15.6" x14ac:dyDescent="0.3">
      <c r="A57" s="126" t="str">
        <f>IF($B57="","",COUNTA($B$2:$B57))</f>
        <v/>
      </c>
      <c r="C57" s="4"/>
      <c r="D57" s="4"/>
      <c r="E57" s="8"/>
      <c r="F57" s="5"/>
      <c r="Q57" s="8" t="str">
        <f t="shared" si="0"/>
        <v>!</v>
      </c>
      <c r="R57" s="89" t="s">
        <v>112</v>
      </c>
      <c r="S57" s="8"/>
      <c r="T57" s="121" t="e">
        <f t="shared" si="1"/>
        <v>#VALUE!</v>
      </c>
      <c r="U57" s="4"/>
      <c r="V57" s="4"/>
      <c r="W57" s="9"/>
      <c r="X57" s="4"/>
      <c r="Y57" s="124">
        <f t="shared" si="2"/>
        <v>0</v>
      </c>
      <c r="Z57" s="4"/>
      <c r="AA57" s="87"/>
      <c r="AB57" s="4"/>
      <c r="AC57" s="8" t="s">
        <v>107</v>
      </c>
      <c r="AD57" s="8" t="str">
        <f t="shared" si="3"/>
        <v>00/01/1900</v>
      </c>
      <c r="AE57" s="114">
        <v>0</v>
      </c>
      <c r="AF57" s="114">
        <v>0</v>
      </c>
      <c r="AH57" s="123">
        <f>COUNTIF(AA$2:AA57,"Confirmé")+COUNTIF(AA$2:AA57,"Annulé")+COUNTIF(AA$2:AA57,"En attente")</f>
        <v>0</v>
      </c>
    </row>
    <row r="58" spans="1:34" ht="15.6" x14ac:dyDescent="0.3">
      <c r="A58" s="126" t="str">
        <f>IF($B58="","",COUNTA($B$2:$B58))</f>
        <v/>
      </c>
      <c r="C58" s="4"/>
      <c r="D58" s="4"/>
      <c r="E58" s="8"/>
      <c r="F58" s="5"/>
      <c r="Q58" s="8" t="str">
        <f t="shared" si="0"/>
        <v>!</v>
      </c>
      <c r="R58" s="89" t="s">
        <v>112</v>
      </c>
      <c r="S58" s="8"/>
      <c r="T58" s="121" t="e">
        <f t="shared" si="1"/>
        <v>#VALUE!</v>
      </c>
      <c r="U58" s="4"/>
      <c r="V58" s="4"/>
      <c r="W58" s="9"/>
      <c r="X58" s="4"/>
      <c r="Y58" s="124">
        <f t="shared" si="2"/>
        <v>0</v>
      </c>
      <c r="Z58" s="4"/>
      <c r="AA58" s="87"/>
      <c r="AB58" s="4"/>
      <c r="AC58" s="8" t="s">
        <v>107</v>
      </c>
      <c r="AD58" s="8" t="str">
        <f t="shared" si="3"/>
        <v>00/01/1900</v>
      </c>
      <c r="AE58" s="114">
        <v>0</v>
      </c>
      <c r="AF58" s="114">
        <v>0</v>
      </c>
      <c r="AH58" s="123">
        <f>COUNTIF(AA$2:AA58,"Confirmé")+COUNTIF(AA$2:AA58,"Annulé")+COUNTIF(AA$2:AA58,"En attente")</f>
        <v>0</v>
      </c>
    </row>
    <row r="59" spans="1:34" ht="15.6" x14ac:dyDescent="0.3">
      <c r="A59" s="126" t="str">
        <f>IF($B59="","",COUNTA($B$2:$B59))</f>
        <v/>
      </c>
      <c r="C59" s="4"/>
      <c r="D59" s="4"/>
      <c r="E59" s="8"/>
      <c r="F59" s="5"/>
      <c r="Q59" s="8" t="str">
        <f t="shared" si="0"/>
        <v>!</v>
      </c>
      <c r="R59" s="89" t="s">
        <v>112</v>
      </c>
      <c r="S59" s="8"/>
      <c r="T59" s="121" t="e">
        <f t="shared" si="1"/>
        <v>#VALUE!</v>
      </c>
      <c r="U59" s="4"/>
      <c r="V59" s="4"/>
      <c r="W59" s="9"/>
      <c r="X59" s="4"/>
      <c r="Y59" s="124">
        <f t="shared" si="2"/>
        <v>0</v>
      </c>
      <c r="Z59" s="4"/>
      <c r="AA59" s="87"/>
      <c r="AB59" s="4"/>
      <c r="AC59" s="8" t="s">
        <v>107</v>
      </c>
      <c r="AD59" s="8" t="str">
        <f t="shared" si="3"/>
        <v>00/01/1900</v>
      </c>
      <c r="AE59" s="114">
        <v>0</v>
      </c>
      <c r="AF59" s="114">
        <v>0</v>
      </c>
      <c r="AH59" s="123">
        <f>COUNTIF(AA$2:AA59,"Confirmé")+COUNTIF(AA$2:AA59,"Annulé")+COUNTIF(AA$2:AA59,"En attente")</f>
        <v>0</v>
      </c>
    </row>
    <row r="60" spans="1:34" ht="15.6" x14ac:dyDescent="0.3">
      <c r="A60" s="126" t="str">
        <f>IF($B60="","",COUNTA($B$2:$B60))</f>
        <v/>
      </c>
      <c r="C60" s="4"/>
      <c r="D60" s="4"/>
      <c r="E60" s="8"/>
      <c r="F60" s="5"/>
      <c r="Q60" s="8" t="str">
        <f t="shared" si="0"/>
        <v>!</v>
      </c>
      <c r="R60" s="89" t="s">
        <v>112</v>
      </c>
      <c r="S60" s="8"/>
      <c r="T60" s="121" t="e">
        <f t="shared" si="1"/>
        <v>#VALUE!</v>
      </c>
      <c r="U60" s="4"/>
      <c r="V60" s="4"/>
      <c r="W60" s="9"/>
      <c r="X60" s="4"/>
      <c r="Y60" s="124">
        <f t="shared" si="2"/>
        <v>0</v>
      </c>
      <c r="Z60" s="4"/>
      <c r="AA60" s="87"/>
      <c r="AB60" s="4"/>
      <c r="AC60" s="8" t="s">
        <v>107</v>
      </c>
      <c r="AD60" s="8" t="str">
        <f t="shared" si="3"/>
        <v>00/01/1900</v>
      </c>
      <c r="AE60" s="114">
        <v>0</v>
      </c>
      <c r="AF60" s="114">
        <v>0</v>
      </c>
      <c r="AH60" s="123">
        <f>COUNTIF(AA$2:AA60,"Confirmé")+COUNTIF(AA$2:AA60,"Annulé")+COUNTIF(AA$2:AA60,"En attente")</f>
        <v>0</v>
      </c>
    </row>
    <row r="61" spans="1:34" ht="15.6" x14ac:dyDescent="0.3">
      <c r="A61" s="126" t="str">
        <f>IF($B61="","",COUNTA($B$2:$B61))</f>
        <v/>
      </c>
      <c r="C61" s="4"/>
      <c r="D61" s="4"/>
      <c r="E61" s="8"/>
      <c r="F61" s="5"/>
      <c r="Q61" s="8" t="str">
        <f t="shared" si="0"/>
        <v>!</v>
      </c>
      <c r="R61" s="89" t="s">
        <v>112</v>
      </c>
      <c r="S61" s="8"/>
      <c r="T61" s="121" t="e">
        <f t="shared" si="1"/>
        <v>#VALUE!</v>
      </c>
      <c r="U61" s="4"/>
      <c r="V61" s="4"/>
      <c r="W61" s="9"/>
      <c r="X61" s="4"/>
      <c r="Y61" s="124">
        <f t="shared" si="2"/>
        <v>0</v>
      </c>
      <c r="Z61" s="4"/>
      <c r="AA61" s="87"/>
      <c r="AB61" s="4"/>
      <c r="AC61" s="8" t="s">
        <v>107</v>
      </c>
      <c r="AD61" s="8" t="str">
        <f t="shared" si="3"/>
        <v>00/01/1900</v>
      </c>
      <c r="AE61" s="114">
        <v>0</v>
      </c>
      <c r="AF61" s="114">
        <v>0</v>
      </c>
      <c r="AH61" s="123">
        <f>COUNTIF(AA$2:AA61,"Confirmé")+COUNTIF(AA$2:AA61,"Annulé")+COUNTIF(AA$2:AA61,"En attente")</f>
        <v>0</v>
      </c>
    </row>
    <row r="62" spans="1:34" ht="15.6" x14ac:dyDescent="0.3">
      <c r="A62" s="126" t="str">
        <f>IF($B62="","",COUNTA($B$2:$B62))</f>
        <v/>
      </c>
      <c r="C62" s="4"/>
      <c r="D62" s="4"/>
      <c r="E62" s="8"/>
      <c r="F62" s="5"/>
      <c r="Q62" s="8" t="str">
        <f t="shared" si="0"/>
        <v>!</v>
      </c>
      <c r="R62" s="89" t="s">
        <v>112</v>
      </c>
      <c r="S62" s="8"/>
      <c r="T62" s="121" t="e">
        <f t="shared" si="1"/>
        <v>#VALUE!</v>
      </c>
      <c r="U62" s="4"/>
      <c r="V62" s="4"/>
      <c r="W62" s="9"/>
      <c r="X62" s="4"/>
      <c r="Y62" s="124">
        <f t="shared" si="2"/>
        <v>0</v>
      </c>
      <c r="Z62" s="4"/>
      <c r="AA62" s="87"/>
      <c r="AB62" s="4"/>
      <c r="AC62" s="8" t="s">
        <v>107</v>
      </c>
      <c r="AD62" s="8" t="str">
        <f t="shared" si="3"/>
        <v>00/01/1900</v>
      </c>
      <c r="AE62" s="114">
        <v>0</v>
      </c>
      <c r="AF62" s="114">
        <v>0</v>
      </c>
      <c r="AH62" s="123">
        <f>COUNTIF(AA$2:AA62,"Confirmé")+COUNTIF(AA$2:AA62,"Annulé")+COUNTIF(AA$2:AA62,"En attente")</f>
        <v>0</v>
      </c>
    </row>
    <row r="63" spans="1:34" ht="15.6" x14ac:dyDescent="0.3">
      <c r="A63" s="126" t="str">
        <f>IF($B63="","",COUNTA($B$2:$B63))</f>
        <v/>
      </c>
      <c r="C63" s="4"/>
      <c r="D63" s="4"/>
      <c r="E63" s="8"/>
      <c r="F63" s="5"/>
      <c r="Q63" s="8" t="str">
        <f t="shared" si="0"/>
        <v>!</v>
      </c>
      <c r="R63" s="89" t="s">
        <v>112</v>
      </c>
      <c r="S63" s="8"/>
      <c r="T63" s="121" t="e">
        <f t="shared" si="1"/>
        <v>#VALUE!</v>
      </c>
      <c r="U63" s="4"/>
      <c r="V63" s="4"/>
      <c r="W63" s="9"/>
      <c r="X63" s="4"/>
      <c r="Y63" s="124">
        <f t="shared" si="2"/>
        <v>0</v>
      </c>
      <c r="Z63" s="4"/>
      <c r="AA63" s="87"/>
      <c r="AB63" s="4"/>
      <c r="AC63" s="8" t="s">
        <v>107</v>
      </c>
      <c r="AD63" s="8" t="str">
        <f t="shared" si="3"/>
        <v>00/01/1900</v>
      </c>
      <c r="AE63" s="114">
        <v>0</v>
      </c>
      <c r="AF63" s="114">
        <v>0</v>
      </c>
      <c r="AH63" s="123">
        <f>COUNTIF(AA$2:AA63,"Confirmé")+COUNTIF(AA$2:AA63,"Annulé")+COUNTIF(AA$2:AA63,"En attente")</f>
        <v>0</v>
      </c>
    </row>
    <row r="64" spans="1:34" ht="15.6" x14ac:dyDescent="0.3">
      <c r="A64" s="126" t="str">
        <f>IF($B64="","",COUNTA($B$2:$B64))</f>
        <v/>
      </c>
      <c r="C64" s="4"/>
      <c r="D64" s="4"/>
      <c r="E64" s="8"/>
      <c r="F64" s="5"/>
      <c r="Q64" s="8" t="str">
        <f t="shared" ref="Q64:Q127" si="4">TEXT(R64,"mmmm")</f>
        <v>!</v>
      </c>
      <c r="R64" s="89" t="s">
        <v>112</v>
      </c>
      <c r="S64" s="8"/>
      <c r="T64" s="121" t="e">
        <f t="shared" ref="T64:T97" si="5">(S64-R64)*(U64+V64)</f>
        <v>#VALUE!</v>
      </c>
      <c r="U64" s="4"/>
      <c r="V64" s="4"/>
      <c r="W64" s="9"/>
      <c r="X64" s="4"/>
      <c r="Y64" s="124">
        <f t="shared" ref="Y64:Y127" si="6">IF(X64="",0,LEN(X64)-LEN(SUBSTITUTE(X64,CHAR(44),""))+1)</f>
        <v>0</v>
      </c>
      <c r="Z64" s="4"/>
      <c r="AA64" s="87"/>
      <c r="AB64" s="4"/>
      <c r="AC64" s="8" t="s">
        <v>107</v>
      </c>
      <c r="AD64" s="8" t="str">
        <f t="shared" ref="AD64:AD97" si="7">TEXT(AC64,"mmmm aaaa")</f>
        <v>00/01/1900</v>
      </c>
      <c r="AE64" s="114">
        <v>0</v>
      </c>
      <c r="AF64" s="114">
        <v>0</v>
      </c>
      <c r="AH64" s="123">
        <f>COUNTIF(AA$2:AA64,"Confirmé")+COUNTIF(AA$2:AA64,"Annulé")+COUNTIF(AA$2:AA64,"En attente")</f>
        <v>0</v>
      </c>
    </row>
    <row r="65" spans="1:34" ht="15.6" x14ac:dyDescent="0.3">
      <c r="A65" s="126" t="str">
        <f>IF($B65="","",COUNTA($B$2:$B65))</f>
        <v/>
      </c>
      <c r="C65" s="4"/>
      <c r="D65" s="4"/>
      <c r="E65" s="8"/>
      <c r="F65" s="5"/>
      <c r="Q65" s="8" t="str">
        <f t="shared" si="4"/>
        <v>!</v>
      </c>
      <c r="R65" s="89" t="s">
        <v>112</v>
      </c>
      <c r="S65" s="8"/>
      <c r="T65" s="121" t="e">
        <f t="shared" si="5"/>
        <v>#VALUE!</v>
      </c>
      <c r="U65" s="4"/>
      <c r="V65" s="4"/>
      <c r="W65" s="9"/>
      <c r="X65" s="4"/>
      <c r="Y65" s="124">
        <f t="shared" si="6"/>
        <v>0</v>
      </c>
      <c r="Z65" s="4"/>
      <c r="AA65" s="87"/>
      <c r="AB65" s="4"/>
      <c r="AC65" s="8" t="s">
        <v>107</v>
      </c>
      <c r="AD65" s="8" t="str">
        <f t="shared" si="7"/>
        <v>00/01/1900</v>
      </c>
      <c r="AE65" s="114">
        <v>0</v>
      </c>
      <c r="AF65" s="114">
        <v>0</v>
      </c>
      <c r="AH65" s="123">
        <f>COUNTIF(AA$2:AA65,"Confirmé")+COUNTIF(AA$2:AA65,"Annulé")+COUNTIF(AA$2:AA65,"En attente")</f>
        <v>0</v>
      </c>
    </row>
    <row r="66" spans="1:34" ht="15.6" x14ac:dyDescent="0.3">
      <c r="A66" s="126" t="str">
        <f>IF($B66="","",COUNTA($B$2:$B66))</f>
        <v/>
      </c>
      <c r="C66" s="4"/>
      <c r="D66" s="4"/>
      <c r="E66" s="8"/>
      <c r="F66" s="5"/>
      <c r="Q66" s="8" t="str">
        <f t="shared" si="4"/>
        <v>!</v>
      </c>
      <c r="R66" s="89" t="s">
        <v>112</v>
      </c>
      <c r="S66" s="8"/>
      <c r="T66" s="121" t="e">
        <f t="shared" si="5"/>
        <v>#VALUE!</v>
      </c>
      <c r="U66" s="4"/>
      <c r="V66" s="4"/>
      <c r="W66" s="9"/>
      <c r="X66" s="4"/>
      <c r="Y66" s="124">
        <f t="shared" si="6"/>
        <v>0</v>
      </c>
      <c r="Z66" s="4"/>
      <c r="AA66" s="87"/>
      <c r="AB66" s="4"/>
      <c r="AC66" s="8" t="s">
        <v>107</v>
      </c>
      <c r="AD66" s="8" t="str">
        <f t="shared" si="7"/>
        <v>00/01/1900</v>
      </c>
      <c r="AE66" s="114">
        <v>0</v>
      </c>
      <c r="AF66" s="114">
        <v>0</v>
      </c>
      <c r="AH66" s="123">
        <f>COUNTIF(AA$2:AA66,"Confirmé")+COUNTIF(AA$2:AA66,"Annulé")+COUNTIF(AA$2:AA66,"En attente")</f>
        <v>0</v>
      </c>
    </row>
    <row r="67" spans="1:34" ht="15.6" x14ac:dyDescent="0.3">
      <c r="A67" s="126" t="str">
        <f>IF($B67="","",COUNTA($B$2:$B67))</f>
        <v/>
      </c>
      <c r="C67" s="4"/>
      <c r="D67" s="4"/>
      <c r="E67" s="8"/>
      <c r="F67" s="5"/>
      <c r="Q67" s="8" t="str">
        <f t="shared" si="4"/>
        <v>!</v>
      </c>
      <c r="R67" s="89" t="s">
        <v>112</v>
      </c>
      <c r="S67" s="8"/>
      <c r="T67" s="121" t="e">
        <f t="shared" si="5"/>
        <v>#VALUE!</v>
      </c>
      <c r="U67" s="4"/>
      <c r="V67" s="4"/>
      <c r="W67" s="9"/>
      <c r="X67" s="4"/>
      <c r="Y67" s="124">
        <f t="shared" si="6"/>
        <v>0</v>
      </c>
      <c r="Z67" s="4"/>
      <c r="AA67" s="87"/>
      <c r="AB67" s="4"/>
      <c r="AC67" s="8" t="s">
        <v>107</v>
      </c>
      <c r="AD67" s="8" t="str">
        <f t="shared" si="7"/>
        <v>00/01/1900</v>
      </c>
      <c r="AE67" s="114">
        <v>0</v>
      </c>
      <c r="AF67" s="114">
        <v>0</v>
      </c>
      <c r="AH67" s="123">
        <f>COUNTIF(AA$2:AA67,"Confirmé")+COUNTIF(AA$2:AA67,"Annulé")+COUNTIF(AA$2:AA67,"En attente")</f>
        <v>0</v>
      </c>
    </row>
    <row r="68" spans="1:34" ht="15.6" x14ac:dyDescent="0.3">
      <c r="A68" s="126" t="str">
        <f>IF($B68="","",COUNTA($B$2:$B68))</f>
        <v/>
      </c>
      <c r="C68" s="4"/>
      <c r="D68" s="4"/>
      <c r="E68" s="8"/>
      <c r="F68" s="5"/>
      <c r="Q68" s="8" t="str">
        <f t="shared" si="4"/>
        <v>!</v>
      </c>
      <c r="R68" s="89" t="s">
        <v>112</v>
      </c>
      <c r="S68" s="8"/>
      <c r="T68" s="121" t="e">
        <f t="shared" si="5"/>
        <v>#VALUE!</v>
      </c>
      <c r="U68" s="4"/>
      <c r="V68" s="4"/>
      <c r="W68" s="9"/>
      <c r="X68" s="4"/>
      <c r="Y68" s="124">
        <f t="shared" si="6"/>
        <v>0</v>
      </c>
      <c r="Z68" s="4"/>
      <c r="AA68" s="87"/>
      <c r="AB68" s="4"/>
      <c r="AC68" s="8" t="s">
        <v>107</v>
      </c>
      <c r="AD68" s="8" t="str">
        <f t="shared" si="7"/>
        <v>00/01/1900</v>
      </c>
      <c r="AE68" s="114">
        <v>0</v>
      </c>
      <c r="AF68" s="114">
        <v>0</v>
      </c>
      <c r="AH68" s="123">
        <f>COUNTIF(AA$2:AA68,"Confirmé")+COUNTIF(AA$2:AA68,"Annulé")+COUNTIF(AA$2:AA68,"En attente")</f>
        <v>0</v>
      </c>
    </row>
    <row r="69" spans="1:34" ht="15.6" x14ac:dyDescent="0.3">
      <c r="A69" s="126" t="str">
        <f>IF($B69="","",COUNTA($B$2:$B69))</f>
        <v/>
      </c>
      <c r="C69" s="4"/>
      <c r="D69" s="4"/>
      <c r="E69" s="8"/>
      <c r="F69" s="5"/>
      <c r="Q69" s="8" t="str">
        <f t="shared" si="4"/>
        <v>!</v>
      </c>
      <c r="R69" s="89" t="s">
        <v>112</v>
      </c>
      <c r="S69" s="8"/>
      <c r="T69" s="121" t="e">
        <f t="shared" si="5"/>
        <v>#VALUE!</v>
      </c>
      <c r="U69" s="4"/>
      <c r="V69" s="4"/>
      <c r="W69" s="9"/>
      <c r="X69" s="4"/>
      <c r="Y69" s="124">
        <f t="shared" si="6"/>
        <v>0</v>
      </c>
      <c r="Z69" s="4"/>
      <c r="AA69" s="87"/>
      <c r="AB69" s="4"/>
      <c r="AC69" s="8" t="s">
        <v>107</v>
      </c>
      <c r="AD69" s="8" t="str">
        <f t="shared" si="7"/>
        <v>00/01/1900</v>
      </c>
      <c r="AE69" s="114">
        <v>0</v>
      </c>
      <c r="AF69" s="114">
        <v>0</v>
      </c>
      <c r="AH69" s="123">
        <f>COUNTIF(AA$2:AA69,"Confirmé")+COUNTIF(AA$2:AA69,"Annulé")+COUNTIF(AA$2:AA69,"En attente")</f>
        <v>0</v>
      </c>
    </row>
    <row r="70" spans="1:34" ht="15.6" x14ac:dyDescent="0.3">
      <c r="A70" s="126" t="str">
        <f>IF($B70="","",COUNTA($B$2:$B70))</f>
        <v/>
      </c>
      <c r="C70" s="4"/>
      <c r="D70" s="4"/>
      <c r="E70" s="8"/>
      <c r="F70" s="5"/>
      <c r="Q70" s="8" t="str">
        <f t="shared" si="4"/>
        <v>!</v>
      </c>
      <c r="R70" s="89" t="s">
        <v>112</v>
      </c>
      <c r="S70" s="8"/>
      <c r="T70" s="121" t="e">
        <f t="shared" si="5"/>
        <v>#VALUE!</v>
      </c>
      <c r="U70" s="4"/>
      <c r="V70" s="4"/>
      <c r="W70" s="9"/>
      <c r="X70" s="4"/>
      <c r="Y70" s="124">
        <f t="shared" si="6"/>
        <v>0</v>
      </c>
      <c r="Z70" s="4"/>
      <c r="AA70" s="87"/>
      <c r="AB70" s="4"/>
      <c r="AC70" s="8" t="s">
        <v>107</v>
      </c>
      <c r="AD70" s="8" t="str">
        <f t="shared" si="7"/>
        <v>00/01/1900</v>
      </c>
      <c r="AE70" s="114">
        <v>0</v>
      </c>
      <c r="AF70" s="114">
        <v>0</v>
      </c>
      <c r="AH70" s="123">
        <f>COUNTIF(AA$2:AA70,"Confirmé")+COUNTIF(AA$2:AA70,"Annulé")+COUNTIF(AA$2:AA70,"En attente")</f>
        <v>0</v>
      </c>
    </row>
    <row r="71" spans="1:34" ht="15.6" x14ac:dyDescent="0.3">
      <c r="A71" s="126" t="str">
        <f>IF($B71="","",COUNTA($B$2:$B71))</f>
        <v/>
      </c>
      <c r="C71" s="4"/>
      <c r="D71" s="4"/>
      <c r="E71" s="8"/>
      <c r="F71" s="5"/>
      <c r="Q71" s="8" t="str">
        <f t="shared" si="4"/>
        <v>!</v>
      </c>
      <c r="R71" s="89" t="s">
        <v>112</v>
      </c>
      <c r="S71" s="8"/>
      <c r="T71" s="121" t="e">
        <f t="shared" si="5"/>
        <v>#VALUE!</v>
      </c>
      <c r="U71" s="4"/>
      <c r="V71" s="4"/>
      <c r="W71" s="9"/>
      <c r="X71" s="4"/>
      <c r="Y71" s="124">
        <f t="shared" si="6"/>
        <v>0</v>
      </c>
      <c r="Z71" s="4"/>
      <c r="AA71" s="87"/>
      <c r="AB71" s="4"/>
      <c r="AC71" s="8" t="s">
        <v>107</v>
      </c>
      <c r="AD71" s="8" t="str">
        <f t="shared" si="7"/>
        <v>00/01/1900</v>
      </c>
      <c r="AE71" s="114">
        <v>0</v>
      </c>
      <c r="AF71" s="114">
        <v>0</v>
      </c>
      <c r="AH71" s="123">
        <f>COUNTIF(AA$2:AA71,"Confirmé")+COUNTIF(AA$2:AA71,"Annulé")+COUNTIF(AA$2:AA71,"En attente")</f>
        <v>0</v>
      </c>
    </row>
    <row r="72" spans="1:34" ht="15.6" x14ac:dyDescent="0.3">
      <c r="A72" s="126" t="str">
        <f>IF($B72="","",COUNTA($B$2:$B72))</f>
        <v/>
      </c>
      <c r="C72" s="4"/>
      <c r="D72" s="4"/>
      <c r="E72" s="8"/>
      <c r="F72" s="5"/>
      <c r="Q72" s="8" t="str">
        <f t="shared" si="4"/>
        <v>!</v>
      </c>
      <c r="R72" s="89" t="s">
        <v>112</v>
      </c>
      <c r="S72" s="8"/>
      <c r="T72" s="121" t="e">
        <f t="shared" si="5"/>
        <v>#VALUE!</v>
      </c>
      <c r="U72" s="4"/>
      <c r="V72" s="4"/>
      <c r="W72" s="9"/>
      <c r="X72" s="4"/>
      <c r="Y72" s="124">
        <f t="shared" si="6"/>
        <v>0</v>
      </c>
      <c r="Z72" s="4"/>
      <c r="AA72" s="87"/>
      <c r="AB72" s="4"/>
      <c r="AC72" s="8" t="s">
        <v>107</v>
      </c>
      <c r="AD72" s="8" t="str">
        <f t="shared" si="7"/>
        <v>00/01/1900</v>
      </c>
      <c r="AE72" s="114">
        <v>0</v>
      </c>
      <c r="AF72" s="114">
        <v>0</v>
      </c>
      <c r="AH72" s="123">
        <f>COUNTIF(AA$2:AA72,"Confirmé")+COUNTIF(AA$2:AA72,"Annulé")+COUNTIF(AA$2:AA72,"En attente")</f>
        <v>0</v>
      </c>
    </row>
    <row r="73" spans="1:34" ht="15.6" x14ac:dyDescent="0.3">
      <c r="A73" s="126" t="str">
        <f>IF($B73="","",COUNTA($B$2:$B73))</f>
        <v/>
      </c>
      <c r="C73" s="4"/>
      <c r="D73" s="4"/>
      <c r="E73" s="8"/>
      <c r="F73" s="5"/>
      <c r="Q73" s="8" t="str">
        <f t="shared" si="4"/>
        <v>!</v>
      </c>
      <c r="R73" s="89" t="s">
        <v>112</v>
      </c>
      <c r="S73" s="8"/>
      <c r="T73" s="121" t="e">
        <f t="shared" si="5"/>
        <v>#VALUE!</v>
      </c>
      <c r="U73" s="4"/>
      <c r="V73" s="4"/>
      <c r="W73" s="9"/>
      <c r="X73" s="4"/>
      <c r="Y73" s="124">
        <f t="shared" si="6"/>
        <v>0</v>
      </c>
      <c r="Z73" s="4"/>
      <c r="AA73" s="87"/>
      <c r="AB73" s="4"/>
      <c r="AC73" s="8" t="s">
        <v>107</v>
      </c>
      <c r="AD73" s="8" t="str">
        <f t="shared" si="7"/>
        <v>00/01/1900</v>
      </c>
      <c r="AE73" s="114">
        <v>0</v>
      </c>
      <c r="AF73" s="114">
        <v>0</v>
      </c>
      <c r="AH73" s="123">
        <f>COUNTIF(AA$2:AA73,"Confirmé")+COUNTIF(AA$2:AA73,"Annulé")+COUNTIF(AA$2:AA73,"En attente")</f>
        <v>0</v>
      </c>
    </row>
    <row r="74" spans="1:34" ht="15.6" x14ac:dyDescent="0.3">
      <c r="A74" s="126" t="str">
        <f>IF($B74="","",COUNTA($B$2:$B74))</f>
        <v/>
      </c>
      <c r="C74" s="4"/>
      <c r="D74" s="4"/>
      <c r="E74" s="8"/>
      <c r="F74" s="5"/>
      <c r="Q74" s="8" t="str">
        <f t="shared" si="4"/>
        <v>!</v>
      </c>
      <c r="R74" s="89" t="s">
        <v>112</v>
      </c>
      <c r="S74" s="8"/>
      <c r="T74" s="121" t="e">
        <f t="shared" si="5"/>
        <v>#VALUE!</v>
      </c>
      <c r="U74" s="4"/>
      <c r="V74" s="4"/>
      <c r="W74" s="9"/>
      <c r="X74" s="4"/>
      <c r="Y74" s="124">
        <f t="shared" si="6"/>
        <v>0</v>
      </c>
      <c r="Z74" s="4"/>
      <c r="AA74" s="87"/>
      <c r="AB74" s="4"/>
      <c r="AC74" s="8" t="s">
        <v>107</v>
      </c>
      <c r="AD74" s="8" t="str">
        <f t="shared" si="7"/>
        <v>00/01/1900</v>
      </c>
      <c r="AE74" s="114">
        <v>0</v>
      </c>
      <c r="AF74" s="114">
        <v>0</v>
      </c>
      <c r="AH74" s="123">
        <f>COUNTIF(AA$2:AA74,"Confirmé")+COUNTIF(AA$2:AA74,"Annulé")+COUNTIF(AA$2:AA74,"En attente")</f>
        <v>0</v>
      </c>
    </row>
    <row r="75" spans="1:34" ht="15.6" x14ac:dyDescent="0.3">
      <c r="A75" s="126" t="str">
        <f>IF($B75="","",COUNTA($B$2:$B75))</f>
        <v/>
      </c>
      <c r="C75" s="4"/>
      <c r="D75" s="4"/>
      <c r="E75" s="8"/>
      <c r="F75" s="5"/>
      <c r="Q75" s="8" t="str">
        <f t="shared" si="4"/>
        <v>!</v>
      </c>
      <c r="R75" s="89" t="s">
        <v>112</v>
      </c>
      <c r="S75" s="8"/>
      <c r="T75" s="121" t="e">
        <f t="shared" si="5"/>
        <v>#VALUE!</v>
      </c>
      <c r="U75" s="4"/>
      <c r="V75" s="4"/>
      <c r="W75" s="9"/>
      <c r="X75" s="4"/>
      <c r="Y75" s="124">
        <f t="shared" si="6"/>
        <v>0</v>
      </c>
      <c r="Z75" s="4"/>
      <c r="AA75" s="87"/>
      <c r="AB75" s="4"/>
      <c r="AC75" s="8" t="s">
        <v>107</v>
      </c>
      <c r="AD75" s="8" t="str">
        <f t="shared" si="7"/>
        <v>00/01/1900</v>
      </c>
      <c r="AE75" s="114">
        <v>0</v>
      </c>
      <c r="AF75" s="114">
        <v>0</v>
      </c>
      <c r="AH75" s="123">
        <f>COUNTIF(AA$2:AA75,"Confirmé")+COUNTIF(AA$2:AA75,"Annulé")+COUNTIF(AA$2:AA75,"En attente")</f>
        <v>0</v>
      </c>
    </row>
    <row r="76" spans="1:34" ht="15.6" x14ac:dyDescent="0.3">
      <c r="A76" s="126" t="str">
        <f>IF($B76="","",COUNTA($B$2:$B76))</f>
        <v/>
      </c>
      <c r="C76" s="4"/>
      <c r="D76" s="4"/>
      <c r="E76" s="8"/>
      <c r="F76" s="5"/>
      <c r="Q76" s="8" t="str">
        <f t="shared" si="4"/>
        <v>!</v>
      </c>
      <c r="R76" s="89" t="s">
        <v>112</v>
      </c>
      <c r="S76" s="8"/>
      <c r="T76" s="121" t="e">
        <f t="shared" si="5"/>
        <v>#VALUE!</v>
      </c>
      <c r="U76" s="4"/>
      <c r="V76" s="4"/>
      <c r="W76" s="9"/>
      <c r="X76" s="4"/>
      <c r="Y76" s="124">
        <f t="shared" si="6"/>
        <v>0</v>
      </c>
      <c r="Z76" s="4"/>
      <c r="AA76" s="87"/>
      <c r="AB76" s="4"/>
      <c r="AC76" s="8" t="s">
        <v>107</v>
      </c>
      <c r="AD76" s="8" t="str">
        <f t="shared" si="7"/>
        <v>00/01/1900</v>
      </c>
      <c r="AE76" s="114">
        <v>0</v>
      </c>
      <c r="AF76" s="114">
        <v>0</v>
      </c>
      <c r="AH76" s="123">
        <f>COUNTIF(AA$2:AA76,"Confirmé")+COUNTIF(AA$2:AA76,"Annulé")+COUNTIF(AA$2:AA76,"En attente")</f>
        <v>0</v>
      </c>
    </row>
    <row r="77" spans="1:34" ht="15.6" x14ac:dyDescent="0.3">
      <c r="A77" s="126" t="str">
        <f>IF($B77="","",COUNTA($B$2:$B77))</f>
        <v/>
      </c>
      <c r="C77" s="4"/>
      <c r="D77" s="4"/>
      <c r="E77" s="8"/>
      <c r="F77" s="5"/>
      <c r="Q77" s="8" t="str">
        <f t="shared" si="4"/>
        <v>!</v>
      </c>
      <c r="R77" s="89" t="s">
        <v>112</v>
      </c>
      <c r="S77" s="8"/>
      <c r="T77" s="121" t="e">
        <f t="shared" si="5"/>
        <v>#VALUE!</v>
      </c>
      <c r="U77" s="4"/>
      <c r="V77" s="4"/>
      <c r="W77" s="9"/>
      <c r="X77" s="4"/>
      <c r="Y77" s="124">
        <f t="shared" si="6"/>
        <v>0</v>
      </c>
      <c r="Z77" s="4"/>
      <c r="AA77" s="87"/>
      <c r="AB77" s="4"/>
      <c r="AC77" s="8" t="s">
        <v>107</v>
      </c>
      <c r="AD77" s="8" t="str">
        <f t="shared" si="7"/>
        <v>00/01/1900</v>
      </c>
      <c r="AE77" s="114">
        <v>0</v>
      </c>
      <c r="AF77" s="114">
        <v>0</v>
      </c>
      <c r="AH77" s="123">
        <f>COUNTIF(AA$2:AA77,"Confirmé")+COUNTIF(AA$2:AA77,"Annulé")+COUNTIF(AA$2:AA77,"En attente")</f>
        <v>0</v>
      </c>
    </row>
    <row r="78" spans="1:34" ht="15.6" x14ac:dyDescent="0.3">
      <c r="A78" s="126" t="str">
        <f>IF($B78="","",COUNTA($B$2:$B78))</f>
        <v/>
      </c>
      <c r="C78" s="4"/>
      <c r="D78" s="4"/>
      <c r="E78" s="8"/>
      <c r="F78" s="5"/>
      <c r="Q78" s="8" t="str">
        <f t="shared" si="4"/>
        <v>!</v>
      </c>
      <c r="R78" s="89" t="s">
        <v>112</v>
      </c>
      <c r="S78" s="8"/>
      <c r="T78" s="121" t="e">
        <f t="shared" si="5"/>
        <v>#VALUE!</v>
      </c>
      <c r="U78" s="4"/>
      <c r="V78" s="4"/>
      <c r="W78" s="9"/>
      <c r="X78" s="4"/>
      <c r="Y78" s="124">
        <f t="shared" si="6"/>
        <v>0</v>
      </c>
      <c r="Z78" s="4"/>
      <c r="AA78" s="87"/>
      <c r="AB78" s="4"/>
      <c r="AC78" s="8" t="s">
        <v>107</v>
      </c>
      <c r="AD78" s="8" t="str">
        <f t="shared" si="7"/>
        <v>00/01/1900</v>
      </c>
      <c r="AE78" s="114">
        <v>0</v>
      </c>
      <c r="AF78" s="114">
        <v>0</v>
      </c>
      <c r="AH78" s="123">
        <f>COUNTIF(AA$2:AA78,"Confirmé")+COUNTIF(AA$2:AA78,"Annulé")+COUNTIF(AA$2:AA78,"En attente")</f>
        <v>0</v>
      </c>
    </row>
    <row r="79" spans="1:34" ht="15.6" x14ac:dyDescent="0.3">
      <c r="A79" s="126" t="str">
        <f>IF($B79="","",COUNTA($B$2:$B79))</f>
        <v/>
      </c>
      <c r="C79" s="4"/>
      <c r="D79" s="4"/>
      <c r="E79" s="8"/>
      <c r="F79" s="5"/>
      <c r="Q79" s="8" t="str">
        <f t="shared" si="4"/>
        <v>!</v>
      </c>
      <c r="R79" s="89" t="s">
        <v>112</v>
      </c>
      <c r="S79" s="8"/>
      <c r="T79" s="121" t="e">
        <f t="shared" si="5"/>
        <v>#VALUE!</v>
      </c>
      <c r="U79" s="4"/>
      <c r="V79" s="4"/>
      <c r="W79" s="9"/>
      <c r="X79" s="4"/>
      <c r="Y79" s="124">
        <f t="shared" si="6"/>
        <v>0</v>
      </c>
      <c r="Z79" s="4"/>
      <c r="AA79" s="87"/>
      <c r="AB79" s="4"/>
      <c r="AC79" s="8" t="s">
        <v>107</v>
      </c>
      <c r="AD79" s="8" t="str">
        <f t="shared" si="7"/>
        <v>00/01/1900</v>
      </c>
      <c r="AE79" s="114">
        <v>0</v>
      </c>
      <c r="AF79" s="114">
        <v>0</v>
      </c>
      <c r="AH79" s="123">
        <f>COUNTIF(AA$2:AA79,"Confirmé")+COUNTIF(AA$2:AA79,"Annulé")+COUNTIF(AA$2:AA79,"En attente")</f>
        <v>0</v>
      </c>
    </row>
    <row r="80" spans="1:34" ht="15.6" x14ac:dyDescent="0.3">
      <c r="A80" s="126" t="str">
        <f>IF($B80="","",COUNTA($B$2:$B80))</f>
        <v/>
      </c>
      <c r="C80" s="4"/>
      <c r="D80" s="4"/>
      <c r="E80" s="8"/>
      <c r="F80" s="5"/>
      <c r="Q80" s="8" t="str">
        <f t="shared" si="4"/>
        <v>!</v>
      </c>
      <c r="R80" s="89" t="s">
        <v>112</v>
      </c>
      <c r="S80" s="8"/>
      <c r="T80" s="121" t="e">
        <f t="shared" si="5"/>
        <v>#VALUE!</v>
      </c>
      <c r="U80" s="4"/>
      <c r="V80" s="4"/>
      <c r="W80" s="9"/>
      <c r="X80" s="4"/>
      <c r="Y80" s="124">
        <f t="shared" si="6"/>
        <v>0</v>
      </c>
      <c r="Z80" s="4"/>
      <c r="AA80" s="87"/>
      <c r="AB80" s="4"/>
      <c r="AC80" s="8" t="s">
        <v>107</v>
      </c>
      <c r="AD80" s="8" t="str">
        <f t="shared" si="7"/>
        <v>00/01/1900</v>
      </c>
      <c r="AE80" s="114">
        <v>0</v>
      </c>
      <c r="AF80" s="114">
        <v>0</v>
      </c>
      <c r="AH80" s="123">
        <f>COUNTIF(AA$2:AA80,"Confirmé")+COUNTIF(AA$2:AA80,"Annulé")+COUNTIF(AA$2:AA80,"En attente")</f>
        <v>0</v>
      </c>
    </row>
    <row r="81" spans="1:34" ht="15.6" x14ac:dyDescent="0.3">
      <c r="A81" s="126" t="str">
        <f>IF($B81="","",COUNTA($B$2:$B81))</f>
        <v/>
      </c>
      <c r="C81" s="4"/>
      <c r="D81" s="4"/>
      <c r="E81" s="8"/>
      <c r="F81" s="5"/>
      <c r="Q81" s="8" t="str">
        <f t="shared" si="4"/>
        <v>!</v>
      </c>
      <c r="R81" s="89" t="s">
        <v>112</v>
      </c>
      <c r="S81" s="8"/>
      <c r="T81" s="121" t="e">
        <f t="shared" si="5"/>
        <v>#VALUE!</v>
      </c>
      <c r="U81" s="4"/>
      <c r="V81" s="4"/>
      <c r="W81" s="9"/>
      <c r="X81" s="4"/>
      <c r="Y81" s="124">
        <f t="shared" si="6"/>
        <v>0</v>
      </c>
      <c r="Z81" s="4"/>
      <c r="AA81" s="87"/>
      <c r="AB81" s="4"/>
      <c r="AC81" s="8" t="s">
        <v>107</v>
      </c>
      <c r="AD81" s="8" t="str">
        <f t="shared" si="7"/>
        <v>00/01/1900</v>
      </c>
      <c r="AE81" s="114">
        <v>0</v>
      </c>
      <c r="AF81" s="114">
        <v>0</v>
      </c>
      <c r="AH81" s="123">
        <f>COUNTIF(AA$2:AA81,"Confirmé")+COUNTIF(AA$2:AA81,"Annulé")+COUNTIF(AA$2:AA81,"En attente")</f>
        <v>0</v>
      </c>
    </row>
    <row r="82" spans="1:34" ht="15.6" x14ac:dyDescent="0.3">
      <c r="A82" s="126" t="str">
        <f>IF($B82="","",COUNTA($B$2:$B82))</f>
        <v/>
      </c>
      <c r="C82" s="4"/>
      <c r="D82" s="4"/>
      <c r="E82" s="8"/>
      <c r="F82" s="5"/>
      <c r="Q82" s="8" t="str">
        <f t="shared" si="4"/>
        <v>!</v>
      </c>
      <c r="R82" s="89" t="s">
        <v>112</v>
      </c>
      <c r="S82" s="8"/>
      <c r="T82" s="121" t="e">
        <f t="shared" si="5"/>
        <v>#VALUE!</v>
      </c>
      <c r="U82" s="4"/>
      <c r="V82" s="4"/>
      <c r="W82" s="9"/>
      <c r="X82" s="4"/>
      <c r="Y82" s="124">
        <f t="shared" si="6"/>
        <v>0</v>
      </c>
      <c r="Z82" s="4"/>
      <c r="AA82" s="87"/>
      <c r="AB82" s="4"/>
      <c r="AC82" s="8" t="s">
        <v>107</v>
      </c>
      <c r="AD82" s="8" t="str">
        <f t="shared" si="7"/>
        <v>00/01/1900</v>
      </c>
      <c r="AE82" s="114">
        <v>0</v>
      </c>
      <c r="AF82" s="114">
        <v>0</v>
      </c>
      <c r="AH82" s="123">
        <f>COUNTIF(AA$2:AA82,"Confirmé")+COUNTIF(AA$2:AA82,"Annulé")+COUNTIF(AA$2:AA82,"En attente")</f>
        <v>0</v>
      </c>
    </row>
    <row r="83" spans="1:34" ht="15.6" x14ac:dyDescent="0.3">
      <c r="A83" s="126" t="str">
        <f>IF($B83="","",COUNTA($B$2:$B83))</f>
        <v/>
      </c>
      <c r="C83" s="4"/>
      <c r="D83" s="4"/>
      <c r="E83" s="8"/>
      <c r="F83" s="5"/>
      <c r="Q83" s="8" t="str">
        <f t="shared" si="4"/>
        <v>!</v>
      </c>
      <c r="R83" s="89" t="s">
        <v>112</v>
      </c>
      <c r="S83" s="8"/>
      <c r="T83" s="121" t="e">
        <f t="shared" si="5"/>
        <v>#VALUE!</v>
      </c>
      <c r="U83" s="4"/>
      <c r="V83" s="4"/>
      <c r="W83" s="9"/>
      <c r="X83" s="4"/>
      <c r="Y83" s="124">
        <f t="shared" si="6"/>
        <v>0</v>
      </c>
      <c r="Z83" s="4"/>
      <c r="AA83" s="87"/>
      <c r="AB83" s="4"/>
      <c r="AC83" s="8" t="s">
        <v>107</v>
      </c>
      <c r="AD83" s="8" t="str">
        <f t="shared" si="7"/>
        <v>00/01/1900</v>
      </c>
      <c r="AE83" s="114">
        <v>0</v>
      </c>
      <c r="AF83" s="114">
        <v>0</v>
      </c>
      <c r="AH83" s="123">
        <f>COUNTIF(AA$2:AA83,"Confirmé")+COUNTIF(AA$2:AA83,"Annulé")+COUNTIF(AA$2:AA83,"En attente")</f>
        <v>0</v>
      </c>
    </row>
    <row r="84" spans="1:34" ht="15.6" x14ac:dyDescent="0.3">
      <c r="A84" s="126" t="str">
        <f>IF($B84="","",COUNTA($B$2:$B84))</f>
        <v/>
      </c>
      <c r="C84" s="4"/>
      <c r="D84" s="4"/>
      <c r="E84" s="8"/>
      <c r="F84" s="5"/>
      <c r="Q84" s="8" t="str">
        <f t="shared" si="4"/>
        <v>!</v>
      </c>
      <c r="R84" s="89" t="s">
        <v>112</v>
      </c>
      <c r="S84" s="8"/>
      <c r="T84" s="121" t="e">
        <f t="shared" si="5"/>
        <v>#VALUE!</v>
      </c>
      <c r="U84" s="4"/>
      <c r="V84" s="4"/>
      <c r="W84" s="9"/>
      <c r="X84" s="4"/>
      <c r="Y84" s="124">
        <f t="shared" si="6"/>
        <v>0</v>
      </c>
      <c r="Z84" s="4"/>
      <c r="AA84" s="87"/>
      <c r="AB84" s="4"/>
      <c r="AC84" s="8" t="s">
        <v>107</v>
      </c>
      <c r="AD84" s="8" t="str">
        <f t="shared" si="7"/>
        <v>00/01/1900</v>
      </c>
      <c r="AE84" s="114">
        <v>0</v>
      </c>
      <c r="AF84" s="114">
        <v>0</v>
      </c>
      <c r="AH84" s="123">
        <f>COUNTIF(AA$2:AA84,"Confirmé")+COUNTIF(AA$2:AA84,"Annulé")+COUNTIF(AA$2:AA84,"En attente")</f>
        <v>0</v>
      </c>
    </row>
    <row r="85" spans="1:34" ht="15.6" x14ac:dyDescent="0.3">
      <c r="A85" s="126" t="str">
        <f>IF($B85="","",COUNTA($B$2:$B85))</f>
        <v/>
      </c>
      <c r="C85" s="4"/>
      <c r="D85" s="4"/>
      <c r="E85" s="8"/>
      <c r="F85" s="5"/>
      <c r="Q85" s="8" t="str">
        <f t="shared" si="4"/>
        <v>!</v>
      </c>
      <c r="R85" s="89" t="s">
        <v>112</v>
      </c>
      <c r="S85" s="8"/>
      <c r="T85" s="121" t="e">
        <f t="shared" si="5"/>
        <v>#VALUE!</v>
      </c>
      <c r="U85" s="4"/>
      <c r="V85" s="4"/>
      <c r="W85" s="9"/>
      <c r="X85" s="4"/>
      <c r="Y85" s="124">
        <f t="shared" si="6"/>
        <v>0</v>
      </c>
      <c r="Z85" s="4"/>
      <c r="AA85" s="87"/>
      <c r="AB85" s="4"/>
      <c r="AC85" s="8" t="s">
        <v>107</v>
      </c>
      <c r="AD85" s="8" t="str">
        <f t="shared" si="7"/>
        <v>00/01/1900</v>
      </c>
      <c r="AE85" s="114">
        <v>0</v>
      </c>
      <c r="AF85" s="114">
        <v>0</v>
      </c>
      <c r="AH85" s="123">
        <f>COUNTIF(AA$2:AA85,"Confirmé")+COUNTIF(AA$2:AA85,"Annulé")+COUNTIF(AA$2:AA85,"En attente")</f>
        <v>0</v>
      </c>
    </row>
    <row r="86" spans="1:34" ht="15.6" x14ac:dyDescent="0.3">
      <c r="A86" s="126" t="str">
        <f>IF($B86="","",COUNTA($B$2:$B86))</f>
        <v/>
      </c>
      <c r="C86" s="4"/>
      <c r="D86" s="4"/>
      <c r="E86" s="8"/>
      <c r="F86" s="5"/>
      <c r="Q86" s="8" t="str">
        <f t="shared" si="4"/>
        <v>!</v>
      </c>
      <c r="R86" s="89" t="s">
        <v>112</v>
      </c>
      <c r="S86" s="8"/>
      <c r="T86" s="121" t="e">
        <f t="shared" si="5"/>
        <v>#VALUE!</v>
      </c>
      <c r="U86" s="4"/>
      <c r="V86" s="4"/>
      <c r="W86" s="9"/>
      <c r="X86" s="4"/>
      <c r="Y86" s="124">
        <f t="shared" si="6"/>
        <v>0</v>
      </c>
      <c r="Z86" s="4"/>
      <c r="AA86" s="87"/>
      <c r="AB86" s="4"/>
      <c r="AC86" s="8" t="s">
        <v>107</v>
      </c>
      <c r="AD86" s="8" t="str">
        <f t="shared" si="7"/>
        <v>00/01/1900</v>
      </c>
      <c r="AE86" s="114">
        <v>0</v>
      </c>
      <c r="AF86" s="114">
        <v>0</v>
      </c>
      <c r="AH86" s="123">
        <f>COUNTIF(AA$2:AA86,"Confirmé")+COUNTIF(AA$2:AA86,"Annulé")+COUNTIF(AA$2:AA86,"En attente")</f>
        <v>0</v>
      </c>
    </row>
    <row r="87" spans="1:34" ht="15.6" x14ac:dyDescent="0.3">
      <c r="A87" s="126" t="str">
        <f>IF($B87="","",COUNTA($B$2:$B87))</f>
        <v/>
      </c>
      <c r="C87" s="4"/>
      <c r="D87" s="4"/>
      <c r="E87" s="8"/>
      <c r="F87" s="5"/>
      <c r="Q87" s="8" t="str">
        <f t="shared" si="4"/>
        <v>!</v>
      </c>
      <c r="R87" s="89" t="s">
        <v>112</v>
      </c>
      <c r="S87" s="8"/>
      <c r="T87" s="121" t="e">
        <f t="shared" si="5"/>
        <v>#VALUE!</v>
      </c>
      <c r="U87" s="4"/>
      <c r="V87" s="4"/>
      <c r="W87" s="9"/>
      <c r="X87" s="4"/>
      <c r="Y87" s="124">
        <f t="shared" si="6"/>
        <v>0</v>
      </c>
      <c r="Z87" s="4"/>
      <c r="AA87" s="87"/>
      <c r="AB87" s="4"/>
      <c r="AC87" s="8" t="s">
        <v>107</v>
      </c>
      <c r="AD87" s="8" t="str">
        <f t="shared" si="7"/>
        <v>00/01/1900</v>
      </c>
      <c r="AE87" s="114">
        <v>0</v>
      </c>
      <c r="AF87" s="114">
        <v>0</v>
      </c>
      <c r="AH87" s="123">
        <f>COUNTIF(AA$2:AA87,"Confirmé")+COUNTIF(AA$2:AA87,"Annulé")+COUNTIF(AA$2:AA87,"En attente")</f>
        <v>0</v>
      </c>
    </row>
    <row r="88" spans="1:34" ht="15.6" x14ac:dyDescent="0.3">
      <c r="A88" s="126" t="str">
        <f>IF($B88="","",COUNTA($B$2:$B88))</f>
        <v/>
      </c>
      <c r="C88" s="4"/>
      <c r="D88" s="4"/>
      <c r="E88" s="8"/>
      <c r="F88" s="5"/>
      <c r="Q88" s="8" t="str">
        <f t="shared" si="4"/>
        <v>!</v>
      </c>
      <c r="R88" s="89" t="s">
        <v>112</v>
      </c>
      <c r="S88" s="8"/>
      <c r="T88" s="121" t="e">
        <f t="shared" si="5"/>
        <v>#VALUE!</v>
      </c>
      <c r="U88" s="4"/>
      <c r="V88" s="4"/>
      <c r="W88" s="9"/>
      <c r="X88" s="4"/>
      <c r="Y88" s="124">
        <f t="shared" si="6"/>
        <v>0</v>
      </c>
      <c r="Z88" s="4"/>
      <c r="AA88" s="87"/>
      <c r="AB88" s="4"/>
      <c r="AC88" s="8" t="s">
        <v>107</v>
      </c>
      <c r="AD88" s="8" t="str">
        <f t="shared" si="7"/>
        <v>00/01/1900</v>
      </c>
      <c r="AE88" s="114">
        <v>0</v>
      </c>
      <c r="AF88" s="114">
        <v>0</v>
      </c>
      <c r="AH88" s="123">
        <f>COUNTIF(AA$2:AA88,"Confirmé")+COUNTIF(AA$2:AA88,"Annulé")+COUNTIF(AA$2:AA88,"En attente")</f>
        <v>0</v>
      </c>
    </row>
    <row r="89" spans="1:34" ht="15.6" x14ac:dyDescent="0.3">
      <c r="A89" s="126" t="str">
        <f>IF($B89="","",COUNTA($B$2:$B89))</f>
        <v/>
      </c>
      <c r="C89" s="4"/>
      <c r="D89" s="4"/>
      <c r="E89" s="8"/>
      <c r="F89" s="5"/>
      <c r="Q89" s="8" t="str">
        <f t="shared" si="4"/>
        <v>!</v>
      </c>
      <c r="R89" s="89" t="s">
        <v>112</v>
      </c>
      <c r="S89" s="8"/>
      <c r="T89" s="121" t="e">
        <f t="shared" si="5"/>
        <v>#VALUE!</v>
      </c>
      <c r="U89" s="4"/>
      <c r="V89" s="4"/>
      <c r="W89" s="9"/>
      <c r="X89" s="4"/>
      <c r="Y89" s="124">
        <f t="shared" si="6"/>
        <v>0</v>
      </c>
      <c r="Z89" s="4"/>
      <c r="AA89" s="87"/>
      <c r="AB89" s="4"/>
      <c r="AC89" s="8" t="s">
        <v>107</v>
      </c>
      <c r="AD89" s="8" t="str">
        <f t="shared" si="7"/>
        <v>00/01/1900</v>
      </c>
      <c r="AE89" s="114">
        <v>0</v>
      </c>
      <c r="AF89" s="114">
        <v>0</v>
      </c>
      <c r="AH89" s="123">
        <f>COUNTIF(AA$2:AA89,"Confirmé")+COUNTIF(AA$2:AA89,"Annulé")+COUNTIF(AA$2:AA89,"En attente")</f>
        <v>0</v>
      </c>
    </row>
    <row r="90" spans="1:34" ht="15.6" x14ac:dyDescent="0.3">
      <c r="A90" s="126" t="str">
        <f>IF($B90="","",COUNTA($B$2:$B90))</f>
        <v/>
      </c>
      <c r="C90" s="4"/>
      <c r="D90" s="4"/>
      <c r="E90" s="8"/>
      <c r="F90" s="5"/>
      <c r="Q90" s="8" t="str">
        <f t="shared" si="4"/>
        <v>!</v>
      </c>
      <c r="R90" s="89" t="s">
        <v>112</v>
      </c>
      <c r="S90" s="8"/>
      <c r="T90" s="121" t="e">
        <f t="shared" si="5"/>
        <v>#VALUE!</v>
      </c>
      <c r="U90" s="4"/>
      <c r="V90" s="4"/>
      <c r="W90" s="9"/>
      <c r="X90" s="4"/>
      <c r="Y90" s="124">
        <f t="shared" si="6"/>
        <v>0</v>
      </c>
      <c r="Z90" s="4"/>
      <c r="AA90" s="87"/>
      <c r="AB90" s="4"/>
      <c r="AC90" s="8" t="s">
        <v>107</v>
      </c>
      <c r="AD90" s="8" t="str">
        <f t="shared" si="7"/>
        <v>00/01/1900</v>
      </c>
      <c r="AE90" s="114">
        <v>0</v>
      </c>
      <c r="AF90" s="114">
        <v>0</v>
      </c>
      <c r="AH90" s="123">
        <f>COUNTIF(AA$2:AA90,"Confirmé")+COUNTIF(AA$2:AA90,"Annulé")+COUNTIF(AA$2:AA90,"En attente")</f>
        <v>0</v>
      </c>
    </row>
    <row r="91" spans="1:34" ht="15.6" x14ac:dyDescent="0.3">
      <c r="A91" s="126" t="str">
        <f>IF($B91="","",COUNTA($B$2:$B91))</f>
        <v/>
      </c>
      <c r="C91" s="4"/>
      <c r="D91" s="4"/>
      <c r="E91" s="8"/>
      <c r="F91" s="5"/>
      <c r="Q91" s="8" t="str">
        <f t="shared" si="4"/>
        <v>!</v>
      </c>
      <c r="R91" s="89" t="s">
        <v>112</v>
      </c>
      <c r="S91" s="8"/>
      <c r="T91" s="121" t="e">
        <f t="shared" si="5"/>
        <v>#VALUE!</v>
      </c>
      <c r="U91" s="4"/>
      <c r="V91" s="4"/>
      <c r="W91" s="9"/>
      <c r="X91" s="4"/>
      <c r="Y91" s="124">
        <f t="shared" si="6"/>
        <v>0</v>
      </c>
      <c r="Z91" s="4"/>
      <c r="AA91" s="87"/>
      <c r="AB91" s="4"/>
      <c r="AC91" s="8" t="s">
        <v>107</v>
      </c>
      <c r="AD91" s="8" t="str">
        <f t="shared" si="7"/>
        <v>00/01/1900</v>
      </c>
      <c r="AE91" s="114">
        <v>0</v>
      </c>
      <c r="AF91" s="114">
        <v>0</v>
      </c>
      <c r="AH91" s="123">
        <f>COUNTIF(AA$2:AA91,"Confirmé")+COUNTIF(AA$2:AA91,"Annulé")+COUNTIF(AA$2:AA91,"En attente")</f>
        <v>0</v>
      </c>
    </row>
    <row r="92" spans="1:34" ht="15.6" x14ac:dyDescent="0.3">
      <c r="A92" s="126" t="str">
        <f>IF($B92="","",COUNTA($B$2:$B92))</f>
        <v/>
      </c>
      <c r="C92" s="4"/>
      <c r="D92" s="4"/>
      <c r="E92" s="8"/>
      <c r="F92" s="5"/>
      <c r="Q92" s="8" t="str">
        <f t="shared" si="4"/>
        <v>!</v>
      </c>
      <c r="R92" s="89" t="s">
        <v>112</v>
      </c>
      <c r="S92" s="8"/>
      <c r="T92" s="121" t="e">
        <f t="shared" si="5"/>
        <v>#VALUE!</v>
      </c>
      <c r="U92" s="4"/>
      <c r="V92" s="4"/>
      <c r="W92" s="9"/>
      <c r="X92" s="4"/>
      <c r="Y92" s="124">
        <f t="shared" si="6"/>
        <v>0</v>
      </c>
      <c r="Z92" s="4"/>
      <c r="AA92" s="87"/>
      <c r="AB92" s="4"/>
      <c r="AC92" s="8" t="s">
        <v>107</v>
      </c>
      <c r="AD92" s="8" t="str">
        <f t="shared" si="7"/>
        <v>00/01/1900</v>
      </c>
      <c r="AE92" s="114">
        <v>0</v>
      </c>
      <c r="AF92" s="114">
        <v>0</v>
      </c>
      <c r="AH92" s="123">
        <f>COUNTIF(AA$2:AA92,"Confirmé")+COUNTIF(AA$2:AA92,"Annulé")+COUNTIF(AA$2:AA92,"En attente")</f>
        <v>0</v>
      </c>
    </row>
    <row r="93" spans="1:34" ht="15.6" x14ac:dyDescent="0.3">
      <c r="A93" s="126" t="str">
        <f>IF($B93="","",COUNTA($B$2:$B93))</f>
        <v/>
      </c>
      <c r="C93" s="4"/>
      <c r="D93" s="4"/>
      <c r="E93" s="8"/>
      <c r="F93" s="5"/>
      <c r="Q93" s="8" t="str">
        <f t="shared" si="4"/>
        <v>!</v>
      </c>
      <c r="R93" s="89" t="s">
        <v>112</v>
      </c>
      <c r="S93" s="8"/>
      <c r="T93" s="121" t="e">
        <f t="shared" si="5"/>
        <v>#VALUE!</v>
      </c>
      <c r="U93" s="4"/>
      <c r="V93" s="4"/>
      <c r="W93" s="9"/>
      <c r="X93" s="4"/>
      <c r="Y93" s="124">
        <f t="shared" si="6"/>
        <v>0</v>
      </c>
      <c r="Z93" s="4"/>
      <c r="AA93" s="87"/>
      <c r="AB93" s="4"/>
      <c r="AC93" s="8" t="s">
        <v>107</v>
      </c>
      <c r="AD93" s="8" t="str">
        <f t="shared" si="7"/>
        <v>00/01/1900</v>
      </c>
      <c r="AE93" s="114">
        <v>0</v>
      </c>
      <c r="AF93" s="114">
        <v>0</v>
      </c>
      <c r="AH93" s="123">
        <f>COUNTIF(AA$2:AA93,"Confirmé")+COUNTIF(AA$2:AA93,"Annulé")+COUNTIF(AA$2:AA93,"En attente")</f>
        <v>0</v>
      </c>
    </row>
    <row r="94" spans="1:34" ht="15.6" x14ac:dyDescent="0.3">
      <c r="A94" s="126" t="str">
        <f>IF($B94="","",COUNTA($B$2:$B94))</f>
        <v/>
      </c>
      <c r="C94" s="4"/>
      <c r="D94" s="4"/>
      <c r="E94" s="8"/>
      <c r="F94" s="5"/>
      <c r="Q94" s="8" t="str">
        <f t="shared" si="4"/>
        <v>!</v>
      </c>
      <c r="R94" s="89" t="s">
        <v>112</v>
      </c>
      <c r="S94" s="8"/>
      <c r="T94" s="121" t="e">
        <f t="shared" si="5"/>
        <v>#VALUE!</v>
      </c>
      <c r="U94" s="4"/>
      <c r="V94" s="4"/>
      <c r="W94" s="9"/>
      <c r="X94" s="4"/>
      <c r="Y94" s="124">
        <f t="shared" si="6"/>
        <v>0</v>
      </c>
      <c r="Z94" s="4"/>
      <c r="AA94" s="87"/>
      <c r="AB94" s="4"/>
      <c r="AC94" s="8" t="s">
        <v>107</v>
      </c>
      <c r="AD94" s="8" t="str">
        <f t="shared" si="7"/>
        <v>00/01/1900</v>
      </c>
      <c r="AE94" s="114">
        <v>0</v>
      </c>
      <c r="AF94" s="114">
        <v>0</v>
      </c>
      <c r="AH94" s="123">
        <f>COUNTIF(AA$2:AA94,"Confirmé")+COUNTIF(AA$2:AA94,"Annulé")+COUNTIF(AA$2:AA94,"En attente")</f>
        <v>0</v>
      </c>
    </row>
    <row r="95" spans="1:34" ht="15.6" x14ac:dyDescent="0.3">
      <c r="A95" s="126" t="str">
        <f>IF($B95="","",COUNTA($B$2:$B95))</f>
        <v/>
      </c>
      <c r="C95" s="4"/>
      <c r="D95" s="4"/>
      <c r="E95" s="8"/>
      <c r="F95" s="5"/>
      <c r="Q95" s="8" t="str">
        <f t="shared" si="4"/>
        <v>!</v>
      </c>
      <c r="R95" s="89" t="s">
        <v>112</v>
      </c>
      <c r="S95" s="8"/>
      <c r="T95" s="121" t="e">
        <f t="shared" si="5"/>
        <v>#VALUE!</v>
      </c>
      <c r="U95" s="4"/>
      <c r="V95" s="4"/>
      <c r="W95" s="9"/>
      <c r="X95" s="4"/>
      <c r="Y95" s="124">
        <f t="shared" si="6"/>
        <v>0</v>
      </c>
      <c r="Z95" s="4"/>
      <c r="AA95" s="87"/>
      <c r="AB95" s="4"/>
      <c r="AC95" s="8" t="s">
        <v>107</v>
      </c>
      <c r="AD95" s="8" t="str">
        <f t="shared" si="7"/>
        <v>00/01/1900</v>
      </c>
      <c r="AE95" s="114">
        <v>0</v>
      </c>
      <c r="AF95" s="114">
        <v>0</v>
      </c>
      <c r="AH95" s="123">
        <f>COUNTIF(AA$2:AA95,"Confirmé")+COUNTIF(AA$2:AA95,"Annulé")+COUNTIF(AA$2:AA95,"En attente")</f>
        <v>0</v>
      </c>
    </row>
    <row r="96" spans="1:34" ht="15.6" x14ac:dyDescent="0.3">
      <c r="A96" s="126" t="str">
        <f>IF($B96="","",COUNTA($B$2:$B96))</f>
        <v/>
      </c>
      <c r="C96" s="4"/>
      <c r="D96" s="4"/>
      <c r="E96" s="8"/>
      <c r="F96" s="5"/>
      <c r="Q96" s="8" t="str">
        <f t="shared" si="4"/>
        <v>!</v>
      </c>
      <c r="R96" s="89" t="s">
        <v>112</v>
      </c>
      <c r="S96" s="8"/>
      <c r="T96" s="121" t="e">
        <f t="shared" si="5"/>
        <v>#VALUE!</v>
      </c>
      <c r="U96" s="4"/>
      <c r="V96" s="4"/>
      <c r="W96" s="9"/>
      <c r="X96" s="4"/>
      <c r="Y96" s="124">
        <f t="shared" si="6"/>
        <v>0</v>
      </c>
      <c r="Z96" s="4"/>
      <c r="AA96" s="87"/>
      <c r="AB96" s="4"/>
      <c r="AC96" s="8" t="s">
        <v>107</v>
      </c>
      <c r="AD96" s="8" t="str">
        <f t="shared" si="7"/>
        <v>00/01/1900</v>
      </c>
      <c r="AE96" s="114">
        <v>0</v>
      </c>
      <c r="AF96" s="114">
        <v>0</v>
      </c>
      <c r="AH96" s="123">
        <f>COUNTIF(AA$2:AA96,"Confirmé")+COUNTIF(AA$2:AA96,"Annulé")+COUNTIF(AA$2:AA96,"En attente")</f>
        <v>0</v>
      </c>
    </row>
    <row r="97" spans="1:34" ht="15.6" x14ac:dyDescent="0.3">
      <c r="A97" s="127"/>
      <c r="C97" s="4"/>
      <c r="D97" s="4"/>
      <c r="E97" s="8"/>
      <c r="F97" s="5"/>
      <c r="Q97" s="8" t="str">
        <f t="shared" si="4"/>
        <v>!</v>
      </c>
      <c r="R97" s="89" t="s">
        <v>112</v>
      </c>
      <c r="S97" s="8"/>
      <c r="T97" s="121" t="e">
        <f t="shared" si="5"/>
        <v>#VALUE!</v>
      </c>
      <c r="U97" s="4"/>
      <c r="V97" s="4"/>
      <c r="W97" s="9"/>
      <c r="X97" s="4"/>
      <c r="Y97" s="124">
        <f t="shared" si="6"/>
        <v>0</v>
      </c>
      <c r="Z97" s="4"/>
      <c r="AA97" s="87"/>
      <c r="AB97" s="4"/>
      <c r="AC97" s="8" t="s">
        <v>107</v>
      </c>
      <c r="AD97" s="8" t="str">
        <f t="shared" si="7"/>
        <v>00/01/1900</v>
      </c>
      <c r="AE97" s="114">
        <v>0</v>
      </c>
      <c r="AF97" s="114">
        <v>0</v>
      </c>
      <c r="AH97" s="123">
        <f>COUNTIF(AA$2:AA97,"Confirmé")+COUNTIF(AA$2:AA97,"Annulé")+COUNTIF(AA$2:AA97,"En attente")</f>
        <v>0</v>
      </c>
    </row>
    <row r="98" spans="1:34" ht="15.6" x14ac:dyDescent="0.3">
      <c r="A98" s="127"/>
      <c r="C98" s="4"/>
      <c r="D98" s="4"/>
      <c r="E98" s="8"/>
      <c r="F98" s="5"/>
      <c r="Q98" s="8" t="str">
        <f t="shared" si="4"/>
        <v>!</v>
      </c>
      <c r="R98" s="89" t="s">
        <v>112</v>
      </c>
      <c r="S98" s="8"/>
      <c r="T98" s="121" t="e">
        <f t="shared" ref="T98:T161" si="8">(S98-R98)*(U98+V98)</f>
        <v>#VALUE!</v>
      </c>
      <c r="U98" s="4"/>
      <c r="V98" s="4"/>
      <c r="W98" s="9"/>
      <c r="X98" s="4"/>
      <c r="Y98" s="124">
        <f t="shared" si="6"/>
        <v>0</v>
      </c>
      <c r="Z98" s="4"/>
      <c r="AA98" s="122"/>
      <c r="AB98" s="4"/>
      <c r="AC98" s="8" t="s">
        <v>130</v>
      </c>
      <c r="AD98" s="8" t="str">
        <f t="shared" ref="AD98:AD161" si="9">TEXT(AC98,"mmmm aaaa")</f>
        <v>00/01/1901</v>
      </c>
      <c r="AE98" s="114">
        <v>0</v>
      </c>
      <c r="AF98" s="114">
        <v>0</v>
      </c>
      <c r="AH98" s="123">
        <f>COUNTIF(AA$2:AA98,"Confirmé")+COUNTIF(AA$2:AA98,"Annulé")+COUNTIF(AA$2:AA98,"En attente")</f>
        <v>0</v>
      </c>
    </row>
    <row r="99" spans="1:34" ht="15.6" x14ac:dyDescent="0.3">
      <c r="A99" s="127"/>
      <c r="C99" s="4"/>
      <c r="D99" s="4"/>
      <c r="E99" s="8"/>
      <c r="F99" s="5"/>
      <c r="Q99" s="8" t="str">
        <f t="shared" si="4"/>
        <v>!</v>
      </c>
      <c r="R99" s="89" t="s">
        <v>112</v>
      </c>
      <c r="S99" s="8"/>
      <c r="T99" s="121" t="e">
        <f t="shared" si="8"/>
        <v>#VALUE!</v>
      </c>
      <c r="U99" s="4"/>
      <c r="V99" s="4"/>
      <c r="W99" s="9"/>
      <c r="X99" s="4"/>
      <c r="Y99" s="124">
        <f t="shared" si="6"/>
        <v>0</v>
      </c>
      <c r="Z99" s="4"/>
      <c r="AA99" s="122"/>
      <c r="AB99" s="4"/>
      <c r="AC99" s="8" t="s">
        <v>131</v>
      </c>
      <c r="AD99" s="8" t="str">
        <f t="shared" si="9"/>
        <v>00/01/1902</v>
      </c>
      <c r="AE99" s="114">
        <v>0</v>
      </c>
      <c r="AF99" s="114">
        <v>0</v>
      </c>
      <c r="AH99" s="123">
        <f>COUNTIF(AA$2:AA99,"Confirmé")+COUNTIF(AA$2:AA99,"Annulé")+COUNTIF(AA$2:AA99,"En attente")</f>
        <v>0</v>
      </c>
    </row>
    <row r="100" spans="1:34" ht="15.6" x14ac:dyDescent="0.3">
      <c r="A100" s="127"/>
      <c r="C100" s="4"/>
      <c r="D100" s="4"/>
      <c r="E100" s="8"/>
      <c r="F100" s="5"/>
      <c r="Q100" s="8" t="str">
        <f t="shared" si="4"/>
        <v>!</v>
      </c>
      <c r="R100" s="89" t="s">
        <v>112</v>
      </c>
      <c r="S100" s="8"/>
      <c r="T100" s="121" t="e">
        <f t="shared" si="8"/>
        <v>#VALUE!</v>
      </c>
      <c r="U100" s="4"/>
      <c r="V100" s="4"/>
      <c r="W100" s="9"/>
      <c r="X100" s="4"/>
      <c r="Y100" s="124">
        <f t="shared" si="6"/>
        <v>0</v>
      </c>
      <c r="Z100" s="4"/>
      <c r="AA100" s="122"/>
      <c r="AB100" s="4"/>
      <c r="AC100" s="8" t="s">
        <v>132</v>
      </c>
      <c r="AD100" s="8" t="str">
        <f t="shared" si="9"/>
        <v>00/01/1903</v>
      </c>
      <c r="AE100" s="114">
        <v>0</v>
      </c>
      <c r="AF100" s="114">
        <v>0</v>
      </c>
      <c r="AH100" s="123">
        <f>COUNTIF(AA$2:AA100,"Confirmé")+COUNTIF(AA$2:AA100,"Annulé")+COUNTIF(AA$2:AA100,"En attente")</f>
        <v>0</v>
      </c>
    </row>
    <row r="101" spans="1:34" ht="15.6" x14ac:dyDescent="0.3">
      <c r="A101" s="127"/>
      <c r="C101" s="4"/>
      <c r="D101" s="4"/>
      <c r="E101" s="8"/>
      <c r="F101" s="5"/>
      <c r="Q101" s="8" t="str">
        <f t="shared" si="4"/>
        <v>!</v>
      </c>
      <c r="R101" s="89" t="s">
        <v>112</v>
      </c>
      <c r="S101" s="8"/>
      <c r="T101" s="121" t="e">
        <f t="shared" si="8"/>
        <v>#VALUE!</v>
      </c>
      <c r="U101" s="4"/>
      <c r="V101" s="4"/>
      <c r="W101" s="9"/>
      <c r="X101" s="4"/>
      <c r="Y101" s="124">
        <f t="shared" si="6"/>
        <v>0</v>
      </c>
      <c r="Z101" s="4"/>
      <c r="AA101" s="122"/>
      <c r="AB101" s="4"/>
      <c r="AC101" s="8" t="s">
        <v>133</v>
      </c>
      <c r="AD101" s="8" t="str">
        <f t="shared" si="9"/>
        <v>00/01/1904</v>
      </c>
      <c r="AE101" s="114">
        <v>0</v>
      </c>
      <c r="AF101" s="114">
        <v>0</v>
      </c>
      <c r="AH101" s="123">
        <f>COUNTIF(AA$2:AA101,"Confirmé")+COUNTIF(AA$2:AA101,"Annulé")+COUNTIF(AA$2:AA101,"En attente")</f>
        <v>0</v>
      </c>
    </row>
    <row r="102" spans="1:34" ht="15.6" x14ac:dyDescent="0.3">
      <c r="A102" s="127"/>
      <c r="C102" s="4"/>
      <c r="D102" s="4"/>
      <c r="E102" s="8"/>
      <c r="F102" s="5"/>
      <c r="Q102" s="8" t="str">
        <f t="shared" si="4"/>
        <v>!</v>
      </c>
      <c r="R102" s="89" t="s">
        <v>112</v>
      </c>
      <c r="S102" s="8"/>
      <c r="T102" s="121" t="e">
        <f t="shared" si="8"/>
        <v>#VALUE!</v>
      </c>
      <c r="U102" s="4"/>
      <c r="V102" s="4"/>
      <c r="W102" s="9"/>
      <c r="X102" s="4"/>
      <c r="Y102" s="124">
        <f t="shared" si="6"/>
        <v>0</v>
      </c>
      <c r="Z102" s="4"/>
      <c r="AA102" s="122"/>
      <c r="AB102" s="4"/>
      <c r="AC102" s="8" t="s">
        <v>134</v>
      </c>
      <c r="AD102" s="8" t="str">
        <f t="shared" si="9"/>
        <v>00/01/1905</v>
      </c>
      <c r="AE102" s="114">
        <v>0</v>
      </c>
      <c r="AF102" s="114">
        <v>0</v>
      </c>
      <c r="AH102" s="123">
        <f>COUNTIF(AA$2:AA102,"Confirmé")+COUNTIF(AA$2:AA102,"Annulé")+COUNTIF(AA$2:AA102,"En attente")</f>
        <v>0</v>
      </c>
    </row>
    <row r="103" spans="1:34" ht="15.6" x14ac:dyDescent="0.3">
      <c r="A103" s="127"/>
      <c r="C103" s="4"/>
      <c r="D103" s="4"/>
      <c r="E103" s="8"/>
      <c r="F103" s="5"/>
      <c r="Q103" s="8" t="str">
        <f t="shared" si="4"/>
        <v>!</v>
      </c>
      <c r="R103" s="89" t="s">
        <v>112</v>
      </c>
      <c r="S103" s="8"/>
      <c r="T103" s="121" t="e">
        <f t="shared" si="8"/>
        <v>#VALUE!</v>
      </c>
      <c r="U103" s="4"/>
      <c r="V103" s="4"/>
      <c r="W103" s="9"/>
      <c r="X103" s="4"/>
      <c r="Y103" s="124">
        <f t="shared" si="6"/>
        <v>0</v>
      </c>
      <c r="Z103" s="4"/>
      <c r="AA103" s="122"/>
      <c r="AB103" s="4"/>
      <c r="AC103" s="8" t="s">
        <v>135</v>
      </c>
      <c r="AD103" s="8" t="str">
        <f t="shared" si="9"/>
        <v>00/01/1906</v>
      </c>
      <c r="AE103" s="114">
        <v>0</v>
      </c>
      <c r="AF103" s="114">
        <v>0</v>
      </c>
      <c r="AH103" s="123">
        <f>COUNTIF(AA$2:AA103,"Confirmé")+COUNTIF(AA$2:AA103,"Annulé")+COUNTIF(AA$2:AA103,"En attente")</f>
        <v>0</v>
      </c>
    </row>
    <row r="104" spans="1:34" ht="15.6" x14ac:dyDescent="0.3">
      <c r="A104" s="127"/>
      <c r="C104" s="4"/>
      <c r="D104" s="4"/>
      <c r="E104" s="8"/>
      <c r="F104" s="5"/>
      <c r="Q104" s="8" t="str">
        <f t="shared" si="4"/>
        <v>!</v>
      </c>
      <c r="R104" s="89" t="s">
        <v>112</v>
      </c>
      <c r="S104" s="8"/>
      <c r="T104" s="121" t="e">
        <f t="shared" si="8"/>
        <v>#VALUE!</v>
      </c>
      <c r="U104" s="4"/>
      <c r="V104" s="4"/>
      <c r="W104" s="9"/>
      <c r="X104" s="4"/>
      <c r="Y104" s="124">
        <f t="shared" si="6"/>
        <v>0</v>
      </c>
      <c r="Z104" s="4"/>
      <c r="AA104" s="122"/>
      <c r="AB104" s="4"/>
      <c r="AC104" s="8" t="s">
        <v>136</v>
      </c>
      <c r="AD104" s="8" t="str">
        <f t="shared" si="9"/>
        <v>00/01/1907</v>
      </c>
      <c r="AE104" s="114">
        <v>0</v>
      </c>
      <c r="AF104" s="114">
        <v>0</v>
      </c>
      <c r="AH104" s="123">
        <f>COUNTIF(AA$2:AA104,"Confirmé")+COUNTIF(AA$2:AA104,"Annulé")+COUNTIF(AA$2:AA104,"En attente")</f>
        <v>0</v>
      </c>
    </row>
    <row r="105" spans="1:34" ht="15.6" x14ac:dyDescent="0.3">
      <c r="A105" s="127"/>
      <c r="C105" s="4"/>
      <c r="D105" s="4"/>
      <c r="E105" s="8"/>
      <c r="F105" s="5"/>
      <c r="Q105" s="8" t="str">
        <f t="shared" si="4"/>
        <v>!</v>
      </c>
      <c r="R105" s="89" t="s">
        <v>112</v>
      </c>
      <c r="S105" s="8"/>
      <c r="T105" s="121" t="e">
        <f t="shared" si="8"/>
        <v>#VALUE!</v>
      </c>
      <c r="U105" s="4"/>
      <c r="V105" s="4"/>
      <c r="W105" s="9"/>
      <c r="X105" s="4"/>
      <c r="Y105" s="124">
        <f t="shared" si="6"/>
        <v>0</v>
      </c>
      <c r="Z105" s="4"/>
      <c r="AA105" s="122"/>
      <c r="AB105" s="4"/>
      <c r="AC105" s="8" t="s">
        <v>137</v>
      </c>
      <c r="AD105" s="8" t="str">
        <f t="shared" si="9"/>
        <v>00/01/1908</v>
      </c>
      <c r="AE105" s="114">
        <v>0</v>
      </c>
      <c r="AF105" s="114">
        <v>0</v>
      </c>
      <c r="AH105" s="123">
        <f>COUNTIF(AA$2:AA105,"Confirmé")+COUNTIF(AA$2:AA105,"Annulé")+COUNTIF(AA$2:AA105,"En attente")</f>
        <v>0</v>
      </c>
    </row>
    <row r="106" spans="1:34" ht="15.6" x14ac:dyDescent="0.3">
      <c r="A106" s="127"/>
      <c r="C106" s="4"/>
      <c r="D106" s="4"/>
      <c r="E106" s="8"/>
      <c r="F106" s="5"/>
      <c r="Q106" s="8" t="str">
        <f t="shared" si="4"/>
        <v>!</v>
      </c>
      <c r="R106" s="89" t="s">
        <v>112</v>
      </c>
      <c r="S106" s="8"/>
      <c r="T106" s="121" t="e">
        <f t="shared" si="8"/>
        <v>#VALUE!</v>
      </c>
      <c r="U106" s="4"/>
      <c r="V106" s="4"/>
      <c r="W106" s="9"/>
      <c r="X106" s="4"/>
      <c r="Y106" s="124">
        <f t="shared" si="6"/>
        <v>0</v>
      </c>
      <c r="Z106" s="4"/>
      <c r="AA106" s="122"/>
      <c r="AB106" s="4"/>
      <c r="AC106" s="8" t="s">
        <v>138</v>
      </c>
      <c r="AD106" s="8" t="str">
        <f t="shared" si="9"/>
        <v>00/01/1909</v>
      </c>
      <c r="AE106" s="114">
        <v>0</v>
      </c>
      <c r="AF106" s="114">
        <v>0</v>
      </c>
      <c r="AH106" s="123">
        <f>COUNTIF(AA$2:AA106,"Confirmé")+COUNTIF(AA$2:AA106,"Annulé")+COUNTIF(AA$2:AA106,"En attente")</f>
        <v>0</v>
      </c>
    </row>
    <row r="107" spans="1:34" ht="15.6" x14ac:dyDescent="0.3">
      <c r="A107" s="127"/>
      <c r="C107" s="4"/>
      <c r="D107" s="4"/>
      <c r="E107" s="8"/>
      <c r="F107" s="5"/>
      <c r="Q107" s="8" t="str">
        <f t="shared" si="4"/>
        <v>!</v>
      </c>
      <c r="R107" s="89" t="s">
        <v>112</v>
      </c>
      <c r="S107" s="8"/>
      <c r="T107" s="121" t="e">
        <f t="shared" si="8"/>
        <v>#VALUE!</v>
      </c>
      <c r="U107" s="4"/>
      <c r="V107" s="4"/>
      <c r="W107" s="9"/>
      <c r="X107" s="4"/>
      <c r="Y107" s="124">
        <f t="shared" si="6"/>
        <v>0</v>
      </c>
      <c r="Z107" s="4"/>
      <c r="AA107" s="122"/>
      <c r="AB107" s="4"/>
      <c r="AC107" s="8" t="s">
        <v>139</v>
      </c>
      <c r="AD107" s="8" t="str">
        <f t="shared" si="9"/>
        <v>00/01/1910</v>
      </c>
      <c r="AE107" s="114">
        <v>0</v>
      </c>
      <c r="AF107" s="114">
        <v>0</v>
      </c>
      <c r="AH107" s="123">
        <f>COUNTIF(AA$2:AA107,"Confirmé")+COUNTIF(AA$2:AA107,"Annulé")+COUNTIF(AA$2:AA107,"En attente")</f>
        <v>0</v>
      </c>
    </row>
    <row r="108" spans="1:34" ht="15.6" x14ac:dyDescent="0.3">
      <c r="A108" s="127"/>
      <c r="C108" s="4"/>
      <c r="D108" s="4"/>
      <c r="E108" s="8"/>
      <c r="F108" s="5"/>
      <c r="Q108" s="8" t="str">
        <f t="shared" si="4"/>
        <v>!</v>
      </c>
      <c r="R108" s="89" t="s">
        <v>112</v>
      </c>
      <c r="S108" s="8"/>
      <c r="T108" s="121" t="e">
        <f t="shared" si="8"/>
        <v>#VALUE!</v>
      </c>
      <c r="U108" s="4"/>
      <c r="V108" s="4"/>
      <c r="W108" s="9"/>
      <c r="X108" s="4"/>
      <c r="Y108" s="124">
        <f t="shared" si="6"/>
        <v>0</v>
      </c>
      <c r="Z108" s="4"/>
      <c r="AA108" s="122"/>
      <c r="AB108" s="4"/>
      <c r="AC108" s="8" t="s">
        <v>140</v>
      </c>
      <c r="AD108" s="8" t="str">
        <f t="shared" si="9"/>
        <v>00/01/1911</v>
      </c>
      <c r="AE108" s="114">
        <v>0</v>
      </c>
      <c r="AF108" s="114">
        <v>0</v>
      </c>
      <c r="AH108" s="123">
        <f>COUNTIF(AA$2:AA108,"Confirmé")+COUNTIF(AA$2:AA108,"Annulé")+COUNTIF(AA$2:AA108,"En attente")</f>
        <v>0</v>
      </c>
    </row>
    <row r="109" spans="1:34" ht="15.6" x14ac:dyDescent="0.3">
      <c r="A109" s="127"/>
      <c r="C109" s="4"/>
      <c r="D109" s="4"/>
      <c r="E109" s="8"/>
      <c r="F109" s="5"/>
      <c r="Q109" s="8" t="str">
        <f t="shared" si="4"/>
        <v>!</v>
      </c>
      <c r="R109" s="89" t="s">
        <v>112</v>
      </c>
      <c r="S109" s="8"/>
      <c r="T109" s="121" t="e">
        <f t="shared" si="8"/>
        <v>#VALUE!</v>
      </c>
      <c r="U109" s="4"/>
      <c r="V109" s="4"/>
      <c r="W109" s="9"/>
      <c r="X109" s="4"/>
      <c r="Y109" s="124">
        <f t="shared" si="6"/>
        <v>0</v>
      </c>
      <c r="Z109" s="4"/>
      <c r="AA109" s="122"/>
      <c r="AB109" s="4"/>
      <c r="AC109" s="8" t="s">
        <v>141</v>
      </c>
      <c r="AD109" s="8" t="str">
        <f t="shared" si="9"/>
        <v>00/01/1912</v>
      </c>
      <c r="AE109" s="114">
        <v>0</v>
      </c>
      <c r="AF109" s="114">
        <v>0</v>
      </c>
      <c r="AH109" s="123">
        <f>COUNTIF(AA$2:AA109,"Confirmé")+COUNTIF(AA$2:AA109,"Annulé")+COUNTIF(AA$2:AA109,"En attente")</f>
        <v>0</v>
      </c>
    </row>
    <row r="110" spans="1:34" ht="15.6" x14ac:dyDescent="0.3">
      <c r="A110" s="127"/>
      <c r="C110" s="4"/>
      <c r="D110" s="4"/>
      <c r="E110" s="8"/>
      <c r="F110" s="5"/>
      <c r="Q110" s="8" t="str">
        <f t="shared" si="4"/>
        <v>!</v>
      </c>
      <c r="R110" s="89" t="s">
        <v>112</v>
      </c>
      <c r="S110" s="8"/>
      <c r="T110" s="121" t="e">
        <f t="shared" si="8"/>
        <v>#VALUE!</v>
      </c>
      <c r="U110" s="4"/>
      <c r="V110" s="4"/>
      <c r="W110" s="9"/>
      <c r="X110" s="4"/>
      <c r="Y110" s="124">
        <f t="shared" si="6"/>
        <v>0</v>
      </c>
      <c r="Z110" s="4"/>
      <c r="AA110" s="122"/>
      <c r="AB110" s="4"/>
      <c r="AC110" s="8" t="s">
        <v>142</v>
      </c>
      <c r="AD110" s="8" t="str">
        <f t="shared" si="9"/>
        <v>00/01/1913</v>
      </c>
      <c r="AE110" s="114">
        <v>0</v>
      </c>
      <c r="AF110" s="114">
        <v>0</v>
      </c>
      <c r="AH110" s="123">
        <f>COUNTIF(AA$2:AA110,"Confirmé")+COUNTIF(AA$2:AA110,"Annulé")+COUNTIF(AA$2:AA110,"En attente")</f>
        <v>0</v>
      </c>
    </row>
    <row r="111" spans="1:34" ht="15.6" x14ac:dyDescent="0.3">
      <c r="A111" s="127"/>
      <c r="C111" s="4"/>
      <c r="D111" s="4"/>
      <c r="E111" s="8"/>
      <c r="F111" s="5"/>
      <c r="Q111" s="8" t="str">
        <f t="shared" si="4"/>
        <v>!</v>
      </c>
      <c r="R111" s="89" t="s">
        <v>112</v>
      </c>
      <c r="S111" s="8"/>
      <c r="T111" s="121" t="e">
        <f t="shared" si="8"/>
        <v>#VALUE!</v>
      </c>
      <c r="U111" s="4"/>
      <c r="V111" s="4"/>
      <c r="W111" s="9"/>
      <c r="X111" s="4"/>
      <c r="Y111" s="124">
        <f t="shared" si="6"/>
        <v>0</v>
      </c>
      <c r="Z111" s="4"/>
      <c r="AA111" s="122"/>
      <c r="AB111" s="4"/>
      <c r="AC111" s="8" t="s">
        <v>143</v>
      </c>
      <c r="AD111" s="8" t="str">
        <f t="shared" si="9"/>
        <v>00/01/1914</v>
      </c>
      <c r="AE111" s="114">
        <v>0</v>
      </c>
      <c r="AF111" s="114">
        <v>0</v>
      </c>
      <c r="AH111" s="123">
        <f>COUNTIF(AA$2:AA111,"Confirmé")+COUNTIF(AA$2:AA111,"Annulé")+COUNTIF(AA$2:AA111,"En attente")</f>
        <v>0</v>
      </c>
    </row>
    <row r="112" spans="1:34" ht="15.6" x14ac:dyDescent="0.3">
      <c r="A112" s="127"/>
      <c r="C112" s="4"/>
      <c r="D112" s="4"/>
      <c r="E112" s="8"/>
      <c r="F112" s="5"/>
      <c r="Q112" s="8" t="str">
        <f t="shared" si="4"/>
        <v>!</v>
      </c>
      <c r="R112" s="89" t="s">
        <v>112</v>
      </c>
      <c r="S112" s="8"/>
      <c r="T112" s="121" t="e">
        <f t="shared" si="8"/>
        <v>#VALUE!</v>
      </c>
      <c r="U112" s="4"/>
      <c r="V112" s="4"/>
      <c r="W112" s="9"/>
      <c r="X112" s="4"/>
      <c r="Y112" s="124">
        <f t="shared" si="6"/>
        <v>0</v>
      </c>
      <c r="Z112" s="4"/>
      <c r="AA112" s="122"/>
      <c r="AB112" s="4"/>
      <c r="AC112" s="8" t="s">
        <v>144</v>
      </c>
      <c r="AD112" s="8" t="str">
        <f t="shared" si="9"/>
        <v>00/01/1915</v>
      </c>
      <c r="AE112" s="114">
        <v>0</v>
      </c>
      <c r="AF112" s="114">
        <v>0</v>
      </c>
      <c r="AH112" s="123">
        <f>COUNTIF(AA$2:AA112,"Confirmé")+COUNTIF(AA$2:AA112,"Annulé")+COUNTIF(AA$2:AA112,"En attente")</f>
        <v>0</v>
      </c>
    </row>
    <row r="113" spans="1:34" ht="15.6" x14ac:dyDescent="0.3">
      <c r="A113" s="127"/>
      <c r="C113" s="4"/>
      <c r="D113" s="4"/>
      <c r="E113" s="8"/>
      <c r="F113" s="5"/>
      <c r="Q113" s="8" t="str">
        <f t="shared" si="4"/>
        <v>!</v>
      </c>
      <c r="R113" s="89" t="s">
        <v>112</v>
      </c>
      <c r="S113" s="8"/>
      <c r="T113" s="121" t="e">
        <f t="shared" si="8"/>
        <v>#VALUE!</v>
      </c>
      <c r="U113" s="4"/>
      <c r="V113" s="4"/>
      <c r="W113" s="9"/>
      <c r="X113" s="4"/>
      <c r="Y113" s="124">
        <f t="shared" si="6"/>
        <v>0</v>
      </c>
      <c r="Z113" s="4"/>
      <c r="AA113" s="122"/>
      <c r="AB113" s="4"/>
      <c r="AC113" s="8" t="s">
        <v>145</v>
      </c>
      <c r="AD113" s="8" t="str">
        <f t="shared" si="9"/>
        <v>00/01/1916</v>
      </c>
      <c r="AE113" s="114">
        <v>0</v>
      </c>
      <c r="AF113" s="114">
        <v>0</v>
      </c>
      <c r="AH113" s="123">
        <f>COUNTIF(AA$2:AA113,"Confirmé")+COUNTIF(AA$2:AA113,"Annulé")+COUNTIF(AA$2:AA113,"En attente")</f>
        <v>0</v>
      </c>
    </row>
    <row r="114" spans="1:34" ht="15.6" x14ac:dyDescent="0.3">
      <c r="A114" s="127"/>
      <c r="C114" s="4"/>
      <c r="D114" s="4"/>
      <c r="E114" s="8"/>
      <c r="F114" s="5"/>
      <c r="Q114" s="8" t="str">
        <f t="shared" si="4"/>
        <v>!</v>
      </c>
      <c r="R114" s="89" t="s">
        <v>112</v>
      </c>
      <c r="S114" s="8"/>
      <c r="T114" s="121" t="e">
        <f t="shared" si="8"/>
        <v>#VALUE!</v>
      </c>
      <c r="U114" s="4"/>
      <c r="V114" s="4"/>
      <c r="W114" s="9"/>
      <c r="X114" s="4"/>
      <c r="Y114" s="124">
        <f t="shared" si="6"/>
        <v>0</v>
      </c>
      <c r="Z114" s="4"/>
      <c r="AA114" s="122"/>
      <c r="AB114" s="4"/>
      <c r="AC114" s="8" t="s">
        <v>146</v>
      </c>
      <c r="AD114" s="8" t="str">
        <f t="shared" si="9"/>
        <v>00/01/1917</v>
      </c>
      <c r="AE114" s="114">
        <v>0</v>
      </c>
      <c r="AF114" s="114">
        <v>0</v>
      </c>
      <c r="AH114" s="123">
        <f>COUNTIF(AA$2:AA114,"Confirmé")+COUNTIF(AA$2:AA114,"Annulé")+COUNTIF(AA$2:AA114,"En attente")</f>
        <v>0</v>
      </c>
    </row>
    <row r="115" spans="1:34" ht="15.6" x14ac:dyDescent="0.3">
      <c r="A115" s="127"/>
      <c r="C115" s="4"/>
      <c r="D115" s="4"/>
      <c r="E115" s="8"/>
      <c r="F115" s="5"/>
      <c r="Q115" s="8" t="str">
        <f t="shared" si="4"/>
        <v>!</v>
      </c>
      <c r="R115" s="89" t="s">
        <v>112</v>
      </c>
      <c r="S115" s="8"/>
      <c r="T115" s="121" t="e">
        <f t="shared" si="8"/>
        <v>#VALUE!</v>
      </c>
      <c r="U115" s="4"/>
      <c r="V115" s="4"/>
      <c r="W115" s="9"/>
      <c r="X115" s="4"/>
      <c r="Y115" s="124">
        <f t="shared" si="6"/>
        <v>0</v>
      </c>
      <c r="Z115" s="4"/>
      <c r="AA115" s="122"/>
      <c r="AB115" s="4"/>
      <c r="AC115" s="8" t="s">
        <v>147</v>
      </c>
      <c r="AD115" s="8" t="str">
        <f t="shared" si="9"/>
        <v>00/01/1918</v>
      </c>
      <c r="AE115" s="114">
        <v>0</v>
      </c>
      <c r="AF115" s="114">
        <v>0</v>
      </c>
      <c r="AH115" s="123">
        <f>COUNTIF(AA$2:AA115,"Confirmé")+COUNTIF(AA$2:AA115,"Annulé")+COUNTIF(AA$2:AA115,"En attente")</f>
        <v>0</v>
      </c>
    </row>
    <row r="116" spans="1:34" ht="15.6" x14ac:dyDescent="0.3">
      <c r="A116" s="127"/>
      <c r="C116" s="4"/>
      <c r="D116" s="4"/>
      <c r="E116" s="8"/>
      <c r="F116" s="5"/>
      <c r="Q116" s="8" t="str">
        <f t="shared" si="4"/>
        <v>!</v>
      </c>
      <c r="R116" s="89" t="s">
        <v>112</v>
      </c>
      <c r="S116" s="8"/>
      <c r="T116" s="121" t="e">
        <f t="shared" si="8"/>
        <v>#VALUE!</v>
      </c>
      <c r="U116" s="4"/>
      <c r="V116" s="4"/>
      <c r="W116" s="9"/>
      <c r="X116" s="4"/>
      <c r="Y116" s="124">
        <f t="shared" si="6"/>
        <v>0</v>
      </c>
      <c r="Z116" s="4"/>
      <c r="AA116" s="122"/>
      <c r="AB116" s="4"/>
      <c r="AC116" s="8" t="s">
        <v>148</v>
      </c>
      <c r="AD116" s="8" t="str">
        <f t="shared" si="9"/>
        <v>00/01/1919</v>
      </c>
      <c r="AE116" s="114">
        <v>0</v>
      </c>
      <c r="AF116" s="114">
        <v>0</v>
      </c>
      <c r="AH116" s="123">
        <f>COUNTIF(AA$2:AA116,"Confirmé")+COUNTIF(AA$2:AA116,"Annulé")+COUNTIF(AA$2:AA116,"En attente")</f>
        <v>0</v>
      </c>
    </row>
    <row r="117" spans="1:34" ht="15.6" x14ac:dyDescent="0.3">
      <c r="A117" s="127"/>
      <c r="C117" s="4"/>
      <c r="D117" s="4"/>
      <c r="E117" s="8"/>
      <c r="F117" s="5"/>
      <c r="Q117" s="8" t="str">
        <f t="shared" si="4"/>
        <v>!</v>
      </c>
      <c r="R117" s="89" t="s">
        <v>112</v>
      </c>
      <c r="S117" s="8"/>
      <c r="T117" s="121" t="e">
        <f t="shared" si="8"/>
        <v>#VALUE!</v>
      </c>
      <c r="U117" s="4"/>
      <c r="V117" s="4"/>
      <c r="W117" s="9"/>
      <c r="X117" s="4"/>
      <c r="Y117" s="124">
        <f t="shared" si="6"/>
        <v>0</v>
      </c>
      <c r="Z117" s="4"/>
      <c r="AA117" s="122"/>
      <c r="AB117" s="4"/>
      <c r="AC117" s="8" t="s">
        <v>149</v>
      </c>
      <c r="AD117" s="8" t="str">
        <f t="shared" si="9"/>
        <v>00/01/1920</v>
      </c>
      <c r="AE117" s="114">
        <v>0</v>
      </c>
      <c r="AF117" s="114">
        <v>0</v>
      </c>
      <c r="AH117" s="123">
        <f>COUNTIF(AA$2:AA117,"Confirmé")+COUNTIF(AA$2:AA117,"Annulé")+COUNTIF(AA$2:AA117,"En attente")</f>
        <v>0</v>
      </c>
    </row>
    <row r="118" spans="1:34" ht="15.6" x14ac:dyDescent="0.3">
      <c r="A118" s="127"/>
      <c r="C118" s="4"/>
      <c r="D118" s="4"/>
      <c r="E118" s="8"/>
      <c r="F118" s="5"/>
      <c r="Q118" s="8" t="str">
        <f t="shared" si="4"/>
        <v>!</v>
      </c>
      <c r="R118" s="89" t="s">
        <v>112</v>
      </c>
      <c r="S118" s="8"/>
      <c r="T118" s="121" t="e">
        <f t="shared" si="8"/>
        <v>#VALUE!</v>
      </c>
      <c r="U118" s="4"/>
      <c r="V118" s="4"/>
      <c r="W118" s="9"/>
      <c r="X118" s="4"/>
      <c r="Y118" s="124">
        <f t="shared" si="6"/>
        <v>0</v>
      </c>
      <c r="Z118" s="4"/>
      <c r="AA118" s="122"/>
      <c r="AB118" s="4"/>
      <c r="AC118" s="8" t="s">
        <v>150</v>
      </c>
      <c r="AD118" s="8" t="str">
        <f t="shared" si="9"/>
        <v>00/01/1921</v>
      </c>
      <c r="AE118" s="114">
        <v>0</v>
      </c>
      <c r="AF118" s="114">
        <v>0</v>
      </c>
      <c r="AH118" s="123">
        <f>COUNTIF(AA$2:AA118,"Confirmé")+COUNTIF(AA$2:AA118,"Annulé")+COUNTIF(AA$2:AA118,"En attente")</f>
        <v>0</v>
      </c>
    </row>
    <row r="119" spans="1:34" ht="15.6" x14ac:dyDescent="0.3">
      <c r="A119" s="127"/>
      <c r="C119" s="4"/>
      <c r="D119" s="4"/>
      <c r="E119" s="8"/>
      <c r="F119" s="5"/>
      <c r="Q119" s="8" t="str">
        <f t="shared" si="4"/>
        <v>!</v>
      </c>
      <c r="R119" s="89" t="s">
        <v>112</v>
      </c>
      <c r="S119" s="8"/>
      <c r="T119" s="121" t="e">
        <f t="shared" si="8"/>
        <v>#VALUE!</v>
      </c>
      <c r="U119" s="4"/>
      <c r="V119" s="4"/>
      <c r="W119" s="9"/>
      <c r="X119" s="4"/>
      <c r="Y119" s="124">
        <f t="shared" si="6"/>
        <v>0</v>
      </c>
      <c r="Z119" s="4"/>
      <c r="AA119" s="122"/>
      <c r="AB119" s="4"/>
      <c r="AC119" s="8" t="s">
        <v>151</v>
      </c>
      <c r="AD119" s="8" t="str">
        <f t="shared" si="9"/>
        <v>00/01/1922</v>
      </c>
      <c r="AE119" s="114">
        <v>0</v>
      </c>
      <c r="AF119" s="114">
        <v>0</v>
      </c>
      <c r="AH119" s="123">
        <f>COUNTIF(AA$2:AA119,"Confirmé")+COUNTIF(AA$2:AA119,"Annulé")+COUNTIF(AA$2:AA119,"En attente")</f>
        <v>0</v>
      </c>
    </row>
    <row r="120" spans="1:34" ht="15.6" x14ac:dyDescent="0.3">
      <c r="A120" s="127"/>
      <c r="C120" s="4"/>
      <c r="D120" s="4"/>
      <c r="E120" s="8"/>
      <c r="F120" s="5"/>
      <c r="Q120" s="8" t="str">
        <f t="shared" si="4"/>
        <v>!</v>
      </c>
      <c r="R120" s="89" t="s">
        <v>112</v>
      </c>
      <c r="S120" s="8"/>
      <c r="T120" s="121" t="e">
        <f t="shared" si="8"/>
        <v>#VALUE!</v>
      </c>
      <c r="U120" s="4"/>
      <c r="V120" s="4"/>
      <c r="W120" s="9"/>
      <c r="X120" s="4"/>
      <c r="Y120" s="124">
        <f t="shared" si="6"/>
        <v>0</v>
      </c>
      <c r="Z120" s="4"/>
      <c r="AA120" s="122"/>
      <c r="AB120" s="4"/>
      <c r="AC120" s="8" t="s">
        <v>152</v>
      </c>
      <c r="AD120" s="8" t="str">
        <f t="shared" si="9"/>
        <v>00/01/1923</v>
      </c>
      <c r="AE120" s="114">
        <v>0</v>
      </c>
      <c r="AF120" s="114">
        <v>0</v>
      </c>
      <c r="AH120" s="123">
        <f>COUNTIF(AA$2:AA120,"Confirmé")+COUNTIF(AA$2:AA120,"Annulé")+COUNTIF(AA$2:AA120,"En attente")</f>
        <v>0</v>
      </c>
    </row>
    <row r="121" spans="1:34" ht="15.6" x14ac:dyDescent="0.3">
      <c r="A121" s="127"/>
      <c r="C121" s="4"/>
      <c r="D121" s="4"/>
      <c r="E121" s="8"/>
      <c r="F121" s="5"/>
      <c r="Q121" s="8" t="str">
        <f t="shared" si="4"/>
        <v>!</v>
      </c>
      <c r="R121" s="89" t="s">
        <v>112</v>
      </c>
      <c r="S121" s="8"/>
      <c r="T121" s="121" t="e">
        <f t="shared" si="8"/>
        <v>#VALUE!</v>
      </c>
      <c r="U121" s="4"/>
      <c r="V121" s="4"/>
      <c r="W121" s="9"/>
      <c r="X121" s="4"/>
      <c r="Y121" s="124">
        <f t="shared" si="6"/>
        <v>0</v>
      </c>
      <c r="Z121" s="4"/>
      <c r="AA121" s="122"/>
      <c r="AB121" s="4"/>
      <c r="AC121" s="8" t="s">
        <v>153</v>
      </c>
      <c r="AD121" s="8" t="str">
        <f t="shared" si="9"/>
        <v>00/01/1924</v>
      </c>
      <c r="AE121" s="114">
        <v>0</v>
      </c>
      <c r="AF121" s="114">
        <v>0</v>
      </c>
      <c r="AH121" s="123">
        <f>COUNTIF(AA$2:AA121,"Confirmé")+COUNTIF(AA$2:AA121,"Annulé")+COUNTIF(AA$2:AA121,"En attente")</f>
        <v>0</v>
      </c>
    </row>
    <row r="122" spans="1:34" ht="15.6" x14ac:dyDescent="0.3">
      <c r="A122" s="127"/>
      <c r="C122" s="4"/>
      <c r="D122" s="4"/>
      <c r="E122" s="8"/>
      <c r="F122" s="5"/>
      <c r="Q122" s="8" t="str">
        <f t="shared" si="4"/>
        <v>!</v>
      </c>
      <c r="R122" s="89" t="s">
        <v>112</v>
      </c>
      <c r="S122" s="8"/>
      <c r="T122" s="121" t="e">
        <f t="shared" si="8"/>
        <v>#VALUE!</v>
      </c>
      <c r="U122" s="4"/>
      <c r="V122" s="4"/>
      <c r="W122" s="9"/>
      <c r="X122" s="4"/>
      <c r="Y122" s="124">
        <f t="shared" si="6"/>
        <v>0</v>
      </c>
      <c r="Z122" s="4"/>
      <c r="AA122" s="122"/>
      <c r="AB122" s="4"/>
      <c r="AC122" s="8" t="s">
        <v>154</v>
      </c>
      <c r="AD122" s="8" t="str">
        <f t="shared" si="9"/>
        <v>00/01/1925</v>
      </c>
      <c r="AE122" s="114">
        <v>0</v>
      </c>
      <c r="AF122" s="114">
        <v>0</v>
      </c>
      <c r="AH122" s="123">
        <f>COUNTIF(AA$2:AA122,"Confirmé")+COUNTIF(AA$2:AA122,"Annulé")+COUNTIF(AA$2:AA122,"En attente")</f>
        <v>0</v>
      </c>
    </row>
    <row r="123" spans="1:34" ht="15.6" x14ac:dyDescent="0.3">
      <c r="A123" s="127"/>
      <c r="C123" s="4"/>
      <c r="D123" s="4"/>
      <c r="E123" s="8"/>
      <c r="F123" s="5"/>
      <c r="Q123" s="8" t="str">
        <f t="shared" si="4"/>
        <v>!</v>
      </c>
      <c r="R123" s="89" t="s">
        <v>112</v>
      </c>
      <c r="S123" s="8"/>
      <c r="T123" s="121" t="e">
        <f t="shared" si="8"/>
        <v>#VALUE!</v>
      </c>
      <c r="U123" s="4"/>
      <c r="V123" s="4"/>
      <c r="W123" s="9"/>
      <c r="X123" s="4"/>
      <c r="Y123" s="124">
        <f t="shared" si="6"/>
        <v>0</v>
      </c>
      <c r="Z123" s="4"/>
      <c r="AA123" s="122"/>
      <c r="AB123" s="4"/>
      <c r="AC123" s="8" t="s">
        <v>155</v>
      </c>
      <c r="AD123" s="8" t="str">
        <f t="shared" si="9"/>
        <v>00/01/1926</v>
      </c>
      <c r="AE123" s="114">
        <v>0</v>
      </c>
      <c r="AF123" s="114">
        <v>0</v>
      </c>
      <c r="AH123" s="123">
        <f>COUNTIF(AA$2:AA123,"Confirmé")+COUNTIF(AA$2:AA123,"Annulé")+COUNTIF(AA$2:AA123,"En attente")</f>
        <v>0</v>
      </c>
    </row>
    <row r="124" spans="1:34" ht="15.6" x14ac:dyDescent="0.3">
      <c r="A124" s="127"/>
      <c r="C124" s="4"/>
      <c r="D124" s="4"/>
      <c r="E124" s="8"/>
      <c r="F124" s="5"/>
      <c r="Q124" s="8" t="str">
        <f t="shared" si="4"/>
        <v>!</v>
      </c>
      <c r="R124" s="89" t="s">
        <v>112</v>
      </c>
      <c r="S124" s="8"/>
      <c r="T124" s="121" t="e">
        <f t="shared" si="8"/>
        <v>#VALUE!</v>
      </c>
      <c r="U124" s="4"/>
      <c r="V124" s="4"/>
      <c r="W124" s="9"/>
      <c r="X124" s="4"/>
      <c r="Y124" s="124">
        <f t="shared" si="6"/>
        <v>0</v>
      </c>
      <c r="Z124" s="4"/>
      <c r="AA124" s="122"/>
      <c r="AB124" s="4"/>
      <c r="AC124" s="8" t="s">
        <v>156</v>
      </c>
      <c r="AD124" s="8" t="str">
        <f t="shared" si="9"/>
        <v>00/01/1927</v>
      </c>
      <c r="AE124" s="114">
        <v>0</v>
      </c>
      <c r="AF124" s="114">
        <v>0</v>
      </c>
      <c r="AH124" s="123">
        <f>COUNTIF(AA$2:AA124,"Confirmé")+COUNTIF(AA$2:AA124,"Annulé")+COUNTIF(AA$2:AA124,"En attente")</f>
        <v>0</v>
      </c>
    </row>
    <row r="125" spans="1:34" ht="15.6" x14ac:dyDescent="0.3">
      <c r="A125" s="127"/>
      <c r="C125" s="4"/>
      <c r="D125" s="4"/>
      <c r="E125" s="8"/>
      <c r="F125" s="5"/>
      <c r="Q125" s="8" t="str">
        <f t="shared" si="4"/>
        <v>!</v>
      </c>
      <c r="R125" s="89" t="s">
        <v>112</v>
      </c>
      <c r="S125" s="8"/>
      <c r="T125" s="121" t="e">
        <f t="shared" si="8"/>
        <v>#VALUE!</v>
      </c>
      <c r="U125" s="4"/>
      <c r="V125" s="4"/>
      <c r="W125" s="9"/>
      <c r="X125" s="4"/>
      <c r="Y125" s="124">
        <f t="shared" si="6"/>
        <v>0</v>
      </c>
      <c r="Z125" s="4"/>
      <c r="AA125" s="122"/>
      <c r="AB125" s="4"/>
      <c r="AC125" s="8" t="s">
        <v>157</v>
      </c>
      <c r="AD125" s="8" t="str">
        <f t="shared" si="9"/>
        <v>00/01/1928</v>
      </c>
      <c r="AE125" s="114">
        <v>0</v>
      </c>
      <c r="AF125" s="114">
        <v>0</v>
      </c>
      <c r="AH125" s="123">
        <f>COUNTIF(AA$2:AA125,"Confirmé")+COUNTIF(AA$2:AA125,"Annulé")+COUNTIF(AA$2:AA125,"En attente")</f>
        <v>0</v>
      </c>
    </row>
    <row r="126" spans="1:34" ht="15.6" x14ac:dyDescent="0.3">
      <c r="A126" s="127"/>
      <c r="C126" s="4"/>
      <c r="D126" s="4"/>
      <c r="E126" s="8"/>
      <c r="F126" s="5"/>
      <c r="Q126" s="8" t="str">
        <f t="shared" si="4"/>
        <v>!</v>
      </c>
      <c r="R126" s="89" t="s">
        <v>112</v>
      </c>
      <c r="S126" s="8"/>
      <c r="T126" s="121" t="e">
        <f t="shared" si="8"/>
        <v>#VALUE!</v>
      </c>
      <c r="U126" s="4"/>
      <c r="V126" s="4"/>
      <c r="W126" s="9"/>
      <c r="X126" s="4"/>
      <c r="Y126" s="124">
        <f t="shared" si="6"/>
        <v>0</v>
      </c>
      <c r="Z126" s="4"/>
      <c r="AA126" s="122"/>
      <c r="AB126" s="4"/>
      <c r="AC126" s="8" t="s">
        <v>158</v>
      </c>
      <c r="AD126" s="8" t="str">
        <f t="shared" si="9"/>
        <v>00/01/1929</v>
      </c>
      <c r="AE126" s="114">
        <v>0</v>
      </c>
      <c r="AF126" s="114">
        <v>0</v>
      </c>
      <c r="AH126" s="123">
        <f>COUNTIF(AA$2:AA126,"Confirmé")+COUNTIF(AA$2:AA126,"Annulé")+COUNTIF(AA$2:AA126,"En attente")</f>
        <v>0</v>
      </c>
    </row>
    <row r="127" spans="1:34" ht="15.6" x14ac:dyDescent="0.3">
      <c r="A127" s="127"/>
      <c r="C127" s="4"/>
      <c r="D127" s="4"/>
      <c r="E127" s="8"/>
      <c r="F127" s="5"/>
      <c r="Q127" s="8" t="str">
        <f t="shared" si="4"/>
        <v>!</v>
      </c>
      <c r="R127" s="89" t="s">
        <v>112</v>
      </c>
      <c r="S127" s="8"/>
      <c r="T127" s="121" t="e">
        <f t="shared" si="8"/>
        <v>#VALUE!</v>
      </c>
      <c r="U127" s="4"/>
      <c r="V127" s="4"/>
      <c r="W127" s="9"/>
      <c r="X127" s="4"/>
      <c r="Y127" s="124">
        <f t="shared" si="6"/>
        <v>0</v>
      </c>
      <c r="Z127" s="4"/>
      <c r="AA127" s="122"/>
      <c r="AB127" s="4"/>
      <c r="AC127" s="8" t="s">
        <v>159</v>
      </c>
      <c r="AD127" s="8" t="str">
        <f t="shared" si="9"/>
        <v>00/01/1930</v>
      </c>
      <c r="AE127" s="114">
        <v>0</v>
      </c>
      <c r="AF127" s="114">
        <v>0</v>
      </c>
      <c r="AH127" s="123">
        <f>COUNTIF(AA$2:AA127,"Confirmé")+COUNTIF(AA$2:AA127,"Annulé")+COUNTIF(AA$2:AA127,"En attente")</f>
        <v>0</v>
      </c>
    </row>
    <row r="128" spans="1:34" ht="15.6" x14ac:dyDescent="0.3">
      <c r="A128" s="127"/>
      <c r="C128" s="4"/>
      <c r="D128" s="4"/>
      <c r="E128" s="8"/>
      <c r="F128" s="5"/>
      <c r="Q128" s="8" t="str">
        <f t="shared" ref="Q128:Q191" si="10">TEXT(R128,"mmmm")</f>
        <v>!</v>
      </c>
      <c r="R128" s="89" t="s">
        <v>112</v>
      </c>
      <c r="S128" s="8"/>
      <c r="T128" s="121" t="e">
        <f t="shared" si="8"/>
        <v>#VALUE!</v>
      </c>
      <c r="U128" s="4"/>
      <c r="V128" s="4"/>
      <c r="W128" s="9"/>
      <c r="X128" s="4"/>
      <c r="Y128" s="124">
        <f t="shared" ref="Y128:Y191" si="11">IF(X128="",0,LEN(X128)-LEN(SUBSTITUTE(X128,CHAR(44),""))+1)</f>
        <v>0</v>
      </c>
      <c r="Z128" s="4"/>
      <c r="AA128" s="122"/>
      <c r="AB128" s="4"/>
      <c r="AC128" s="8" t="s">
        <v>160</v>
      </c>
      <c r="AD128" s="8" t="str">
        <f t="shared" si="9"/>
        <v>00/01/1931</v>
      </c>
      <c r="AE128" s="114">
        <v>0</v>
      </c>
      <c r="AF128" s="114">
        <v>0</v>
      </c>
      <c r="AH128" s="123">
        <f>COUNTIF(AA$2:AA128,"Confirmé")+COUNTIF(AA$2:AA128,"Annulé")+COUNTIF(AA$2:AA128,"En attente")</f>
        <v>0</v>
      </c>
    </row>
    <row r="129" spans="1:34" ht="15.6" x14ac:dyDescent="0.3">
      <c r="A129" s="127"/>
      <c r="C129" s="4"/>
      <c r="D129" s="4"/>
      <c r="E129" s="8"/>
      <c r="F129" s="5"/>
      <c r="Q129" s="8" t="str">
        <f t="shared" si="10"/>
        <v>!</v>
      </c>
      <c r="R129" s="89" t="s">
        <v>112</v>
      </c>
      <c r="S129" s="8"/>
      <c r="T129" s="121" t="e">
        <f t="shared" si="8"/>
        <v>#VALUE!</v>
      </c>
      <c r="U129" s="4"/>
      <c r="V129" s="4"/>
      <c r="W129" s="9"/>
      <c r="X129" s="4"/>
      <c r="Y129" s="124">
        <f t="shared" si="11"/>
        <v>0</v>
      </c>
      <c r="Z129" s="4"/>
      <c r="AA129" s="122"/>
      <c r="AB129" s="4"/>
      <c r="AC129" s="8" t="s">
        <v>161</v>
      </c>
      <c r="AD129" s="8" t="str">
        <f t="shared" si="9"/>
        <v>00/01/1932</v>
      </c>
      <c r="AE129" s="114">
        <v>0</v>
      </c>
      <c r="AF129" s="114">
        <v>0</v>
      </c>
      <c r="AH129" s="123">
        <f>COUNTIF(AA$2:AA129,"Confirmé")+COUNTIF(AA$2:AA129,"Annulé")+COUNTIF(AA$2:AA129,"En attente")</f>
        <v>0</v>
      </c>
    </row>
    <row r="130" spans="1:34" ht="15.6" x14ac:dyDescent="0.3">
      <c r="A130" s="127"/>
      <c r="C130" s="4"/>
      <c r="D130" s="4"/>
      <c r="E130" s="8"/>
      <c r="F130" s="5"/>
      <c r="Q130" s="8" t="str">
        <f t="shared" si="10"/>
        <v>!</v>
      </c>
      <c r="R130" s="89" t="s">
        <v>112</v>
      </c>
      <c r="S130" s="8"/>
      <c r="T130" s="121" t="e">
        <f t="shared" si="8"/>
        <v>#VALUE!</v>
      </c>
      <c r="U130" s="4"/>
      <c r="V130" s="4"/>
      <c r="W130" s="9"/>
      <c r="X130" s="4"/>
      <c r="Y130" s="124">
        <f t="shared" si="11"/>
        <v>0</v>
      </c>
      <c r="Z130" s="4"/>
      <c r="AA130" s="122"/>
      <c r="AB130" s="4"/>
      <c r="AC130" s="8" t="s">
        <v>162</v>
      </c>
      <c r="AD130" s="8" t="str">
        <f t="shared" si="9"/>
        <v>00/01/1933</v>
      </c>
      <c r="AE130" s="114">
        <v>0</v>
      </c>
      <c r="AF130" s="114">
        <v>0</v>
      </c>
      <c r="AH130" s="123">
        <f>COUNTIF(AA$2:AA130,"Confirmé")+COUNTIF(AA$2:AA130,"Annulé")+COUNTIF(AA$2:AA130,"En attente")</f>
        <v>0</v>
      </c>
    </row>
    <row r="131" spans="1:34" ht="15.6" x14ac:dyDescent="0.3">
      <c r="A131" s="127"/>
      <c r="C131" s="4"/>
      <c r="D131" s="4"/>
      <c r="E131" s="8"/>
      <c r="F131" s="5"/>
      <c r="Q131" s="8" t="str">
        <f t="shared" si="10"/>
        <v>!</v>
      </c>
      <c r="R131" s="89" t="s">
        <v>112</v>
      </c>
      <c r="S131" s="8"/>
      <c r="T131" s="121" t="e">
        <f t="shared" si="8"/>
        <v>#VALUE!</v>
      </c>
      <c r="U131" s="4"/>
      <c r="V131" s="4"/>
      <c r="W131" s="9"/>
      <c r="X131" s="4"/>
      <c r="Y131" s="124">
        <f t="shared" si="11"/>
        <v>0</v>
      </c>
      <c r="Z131" s="4"/>
      <c r="AA131" s="122"/>
      <c r="AB131" s="4"/>
      <c r="AC131" s="8" t="s">
        <v>163</v>
      </c>
      <c r="AD131" s="8" t="str">
        <f t="shared" si="9"/>
        <v>00/01/1934</v>
      </c>
      <c r="AE131" s="114">
        <v>0</v>
      </c>
      <c r="AF131" s="114">
        <v>0</v>
      </c>
      <c r="AH131" s="123">
        <f>COUNTIF(AA$2:AA131,"Confirmé")+COUNTIF(AA$2:AA131,"Annulé")+COUNTIF(AA$2:AA131,"En attente")</f>
        <v>0</v>
      </c>
    </row>
    <row r="132" spans="1:34" ht="15.6" x14ac:dyDescent="0.3">
      <c r="A132" s="127"/>
      <c r="C132" s="4"/>
      <c r="D132" s="4"/>
      <c r="E132" s="8"/>
      <c r="F132" s="5"/>
      <c r="Q132" s="8" t="str">
        <f t="shared" si="10"/>
        <v>!</v>
      </c>
      <c r="R132" s="89" t="s">
        <v>112</v>
      </c>
      <c r="S132" s="8"/>
      <c r="T132" s="121" t="e">
        <f t="shared" si="8"/>
        <v>#VALUE!</v>
      </c>
      <c r="U132" s="4"/>
      <c r="V132" s="4"/>
      <c r="W132" s="9"/>
      <c r="X132" s="4"/>
      <c r="Y132" s="124">
        <f t="shared" si="11"/>
        <v>0</v>
      </c>
      <c r="Z132" s="4"/>
      <c r="AA132" s="122"/>
      <c r="AB132" s="4"/>
      <c r="AC132" s="8" t="s">
        <v>164</v>
      </c>
      <c r="AD132" s="8" t="str">
        <f t="shared" si="9"/>
        <v>00/01/1935</v>
      </c>
      <c r="AE132" s="114">
        <v>0</v>
      </c>
      <c r="AF132" s="114">
        <v>0</v>
      </c>
      <c r="AH132" s="123">
        <f>COUNTIF(AA$2:AA132,"Confirmé")+COUNTIF(AA$2:AA132,"Annulé")+COUNTIF(AA$2:AA132,"En attente")</f>
        <v>0</v>
      </c>
    </row>
    <row r="133" spans="1:34" ht="15.6" x14ac:dyDescent="0.3">
      <c r="A133" s="127"/>
      <c r="C133" s="4"/>
      <c r="D133" s="4"/>
      <c r="E133" s="8"/>
      <c r="F133" s="5"/>
      <c r="Q133" s="8" t="str">
        <f t="shared" si="10"/>
        <v>!</v>
      </c>
      <c r="R133" s="89" t="s">
        <v>112</v>
      </c>
      <c r="S133" s="8"/>
      <c r="T133" s="121" t="e">
        <f t="shared" si="8"/>
        <v>#VALUE!</v>
      </c>
      <c r="U133" s="4"/>
      <c r="V133" s="4"/>
      <c r="W133" s="9"/>
      <c r="X133" s="4"/>
      <c r="Y133" s="124">
        <f t="shared" si="11"/>
        <v>0</v>
      </c>
      <c r="Z133" s="4"/>
      <c r="AA133" s="122"/>
      <c r="AB133" s="4"/>
      <c r="AC133" s="8" t="s">
        <v>165</v>
      </c>
      <c r="AD133" s="8" t="str">
        <f t="shared" si="9"/>
        <v>00/01/1936</v>
      </c>
      <c r="AE133" s="114">
        <v>0</v>
      </c>
      <c r="AF133" s="114">
        <v>0</v>
      </c>
      <c r="AH133" s="123">
        <f>COUNTIF(AA$2:AA133,"Confirmé")+COUNTIF(AA$2:AA133,"Annulé")+COUNTIF(AA$2:AA133,"En attente")</f>
        <v>0</v>
      </c>
    </row>
    <row r="134" spans="1:34" ht="15.6" x14ac:dyDescent="0.3">
      <c r="A134" s="127"/>
      <c r="C134" s="4"/>
      <c r="D134" s="4"/>
      <c r="E134" s="8"/>
      <c r="F134" s="5"/>
      <c r="Q134" s="8" t="str">
        <f t="shared" si="10"/>
        <v>!</v>
      </c>
      <c r="R134" s="89" t="s">
        <v>112</v>
      </c>
      <c r="S134" s="8"/>
      <c r="T134" s="121" t="e">
        <f t="shared" si="8"/>
        <v>#VALUE!</v>
      </c>
      <c r="U134" s="4"/>
      <c r="V134" s="4"/>
      <c r="W134" s="9"/>
      <c r="X134" s="4"/>
      <c r="Y134" s="124">
        <f t="shared" si="11"/>
        <v>0</v>
      </c>
      <c r="Z134" s="4"/>
      <c r="AA134" s="122"/>
      <c r="AB134" s="4"/>
      <c r="AC134" s="8" t="s">
        <v>166</v>
      </c>
      <c r="AD134" s="8" t="str">
        <f t="shared" si="9"/>
        <v>00/01/1937</v>
      </c>
      <c r="AE134" s="114">
        <v>0</v>
      </c>
      <c r="AF134" s="114">
        <v>0</v>
      </c>
      <c r="AH134" s="123">
        <f>COUNTIF(AA$2:AA134,"Confirmé")+COUNTIF(AA$2:AA134,"Annulé")+COUNTIF(AA$2:AA134,"En attente")</f>
        <v>0</v>
      </c>
    </row>
    <row r="135" spans="1:34" ht="15.6" x14ac:dyDescent="0.3">
      <c r="A135" s="127"/>
      <c r="C135" s="4"/>
      <c r="D135" s="4"/>
      <c r="E135" s="8"/>
      <c r="F135" s="5"/>
      <c r="Q135" s="8" t="str">
        <f t="shared" si="10"/>
        <v>!</v>
      </c>
      <c r="R135" s="89" t="s">
        <v>112</v>
      </c>
      <c r="S135" s="8"/>
      <c r="T135" s="121" t="e">
        <f t="shared" si="8"/>
        <v>#VALUE!</v>
      </c>
      <c r="U135" s="4"/>
      <c r="V135" s="4"/>
      <c r="W135" s="9"/>
      <c r="X135" s="4"/>
      <c r="Y135" s="124">
        <f t="shared" si="11"/>
        <v>0</v>
      </c>
      <c r="Z135" s="4"/>
      <c r="AA135" s="122"/>
      <c r="AB135" s="4"/>
      <c r="AC135" s="8" t="s">
        <v>167</v>
      </c>
      <c r="AD135" s="8" t="str">
        <f t="shared" si="9"/>
        <v>00/01/1938</v>
      </c>
      <c r="AE135" s="114">
        <v>0</v>
      </c>
      <c r="AF135" s="114">
        <v>0</v>
      </c>
      <c r="AH135" s="123">
        <f>COUNTIF(AA$2:AA135,"Confirmé")+COUNTIF(AA$2:AA135,"Annulé")+COUNTIF(AA$2:AA135,"En attente")</f>
        <v>0</v>
      </c>
    </row>
    <row r="136" spans="1:34" ht="15.6" x14ac:dyDescent="0.3">
      <c r="A136" s="127"/>
      <c r="C136" s="4"/>
      <c r="D136" s="4"/>
      <c r="E136" s="8"/>
      <c r="F136" s="5"/>
      <c r="Q136" s="8" t="str">
        <f t="shared" si="10"/>
        <v>!</v>
      </c>
      <c r="R136" s="89" t="s">
        <v>112</v>
      </c>
      <c r="S136" s="8"/>
      <c r="T136" s="121" t="e">
        <f t="shared" si="8"/>
        <v>#VALUE!</v>
      </c>
      <c r="U136" s="4"/>
      <c r="V136" s="4"/>
      <c r="W136" s="9"/>
      <c r="X136" s="4"/>
      <c r="Y136" s="124">
        <f t="shared" si="11"/>
        <v>0</v>
      </c>
      <c r="Z136" s="4"/>
      <c r="AA136" s="122"/>
      <c r="AB136" s="4"/>
      <c r="AC136" s="8" t="s">
        <v>168</v>
      </c>
      <c r="AD136" s="8" t="str">
        <f t="shared" si="9"/>
        <v>00/01/1939</v>
      </c>
      <c r="AE136" s="114">
        <v>0</v>
      </c>
      <c r="AF136" s="114">
        <v>0</v>
      </c>
      <c r="AH136" s="123">
        <f>COUNTIF(AA$2:AA136,"Confirmé")+COUNTIF(AA$2:AA136,"Annulé")+COUNTIF(AA$2:AA136,"En attente")</f>
        <v>0</v>
      </c>
    </row>
    <row r="137" spans="1:34" ht="15.6" x14ac:dyDescent="0.3">
      <c r="A137" s="127"/>
      <c r="C137" s="4"/>
      <c r="D137" s="4"/>
      <c r="E137" s="8"/>
      <c r="F137" s="5"/>
      <c r="Q137" s="8" t="str">
        <f t="shared" si="10"/>
        <v>!</v>
      </c>
      <c r="R137" s="89" t="s">
        <v>112</v>
      </c>
      <c r="S137" s="8"/>
      <c r="T137" s="121" t="e">
        <f t="shared" si="8"/>
        <v>#VALUE!</v>
      </c>
      <c r="U137" s="4"/>
      <c r="V137" s="4"/>
      <c r="W137" s="9"/>
      <c r="X137" s="4"/>
      <c r="Y137" s="124">
        <f t="shared" si="11"/>
        <v>0</v>
      </c>
      <c r="Z137" s="4"/>
      <c r="AA137" s="122"/>
      <c r="AB137" s="4"/>
      <c r="AC137" s="8" t="s">
        <v>169</v>
      </c>
      <c r="AD137" s="8" t="str">
        <f t="shared" si="9"/>
        <v>00/01/1940</v>
      </c>
      <c r="AE137" s="114">
        <v>0</v>
      </c>
      <c r="AF137" s="114">
        <v>0</v>
      </c>
      <c r="AH137" s="123">
        <f>COUNTIF(AA$2:AA137,"Confirmé")+COUNTIF(AA$2:AA137,"Annulé")+COUNTIF(AA$2:AA137,"En attente")</f>
        <v>0</v>
      </c>
    </row>
    <row r="138" spans="1:34" ht="15.6" x14ac:dyDescent="0.3">
      <c r="A138" s="127"/>
      <c r="C138" s="4"/>
      <c r="D138" s="4"/>
      <c r="E138" s="8"/>
      <c r="F138" s="5"/>
      <c r="Q138" s="8" t="str">
        <f t="shared" si="10"/>
        <v>!</v>
      </c>
      <c r="R138" s="89" t="s">
        <v>112</v>
      </c>
      <c r="S138" s="8"/>
      <c r="T138" s="121" t="e">
        <f t="shared" si="8"/>
        <v>#VALUE!</v>
      </c>
      <c r="U138" s="4"/>
      <c r="V138" s="4"/>
      <c r="W138" s="9"/>
      <c r="X138" s="4"/>
      <c r="Y138" s="124">
        <f t="shared" si="11"/>
        <v>0</v>
      </c>
      <c r="Z138" s="4"/>
      <c r="AA138" s="122"/>
      <c r="AB138" s="4"/>
      <c r="AC138" s="8" t="s">
        <v>170</v>
      </c>
      <c r="AD138" s="8" t="str">
        <f t="shared" si="9"/>
        <v>00/01/1941</v>
      </c>
      <c r="AE138" s="114">
        <v>0</v>
      </c>
      <c r="AF138" s="114">
        <v>0</v>
      </c>
      <c r="AH138" s="123">
        <f>COUNTIF(AA$2:AA138,"Confirmé")+COUNTIF(AA$2:AA138,"Annulé")+COUNTIF(AA$2:AA138,"En attente")</f>
        <v>0</v>
      </c>
    </row>
    <row r="139" spans="1:34" ht="15.6" x14ac:dyDescent="0.3">
      <c r="A139" s="127"/>
      <c r="C139" s="4"/>
      <c r="D139" s="4"/>
      <c r="E139" s="8"/>
      <c r="F139" s="5"/>
      <c r="Q139" s="8" t="str">
        <f t="shared" si="10"/>
        <v>!</v>
      </c>
      <c r="R139" s="89" t="s">
        <v>112</v>
      </c>
      <c r="S139" s="8"/>
      <c r="T139" s="121" t="e">
        <f t="shared" si="8"/>
        <v>#VALUE!</v>
      </c>
      <c r="U139" s="4"/>
      <c r="V139" s="4"/>
      <c r="W139" s="9"/>
      <c r="X139" s="4"/>
      <c r="Y139" s="124">
        <f t="shared" si="11"/>
        <v>0</v>
      </c>
      <c r="Z139" s="4"/>
      <c r="AA139" s="122"/>
      <c r="AB139" s="4"/>
      <c r="AC139" s="8" t="s">
        <v>171</v>
      </c>
      <c r="AD139" s="8" t="str">
        <f t="shared" si="9"/>
        <v>00/01/1942</v>
      </c>
      <c r="AE139" s="114">
        <v>0</v>
      </c>
      <c r="AF139" s="114">
        <v>0</v>
      </c>
      <c r="AH139" s="123">
        <f>COUNTIF(AA$2:AA139,"Confirmé")+COUNTIF(AA$2:AA139,"Annulé")+COUNTIF(AA$2:AA139,"En attente")</f>
        <v>0</v>
      </c>
    </row>
    <row r="140" spans="1:34" ht="15.6" x14ac:dyDescent="0.3">
      <c r="A140" s="127"/>
      <c r="C140" s="4"/>
      <c r="D140" s="4"/>
      <c r="E140" s="8"/>
      <c r="F140" s="5"/>
      <c r="Q140" s="8" t="str">
        <f t="shared" si="10"/>
        <v>!</v>
      </c>
      <c r="R140" s="89" t="s">
        <v>112</v>
      </c>
      <c r="S140" s="8"/>
      <c r="T140" s="121" t="e">
        <f t="shared" si="8"/>
        <v>#VALUE!</v>
      </c>
      <c r="U140" s="4"/>
      <c r="V140" s="4"/>
      <c r="W140" s="9"/>
      <c r="X140" s="4"/>
      <c r="Y140" s="124">
        <f t="shared" si="11"/>
        <v>0</v>
      </c>
      <c r="Z140" s="4"/>
      <c r="AA140" s="122"/>
      <c r="AB140" s="4"/>
      <c r="AC140" s="8" t="s">
        <v>172</v>
      </c>
      <c r="AD140" s="8" t="str">
        <f t="shared" si="9"/>
        <v>00/01/1943</v>
      </c>
      <c r="AE140" s="114">
        <v>0</v>
      </c>
      <c r="AF140" s="114">
        <v>0</v>
      </c>
      <c r="AH140" s="123">
        <f>COUNTIF(AA$2:AA140,"Confirmé")+COUNTIF(AA$2:AA140,"Annulé")+COUNTIF(AA$2:AA140,"En attente")</f>
        <v>0</v>
      </c>
    </row>
    <row r="141" spans="1:34" ht="15.6" x14ac:dyDescent="0.3">
      <c r="A141" s="127"/>
      <c r="C141" s="4"/>
      <c r="D141" s="4"/>
      <c r="E141" s="8"/>
      <c r="F141" s="5"/>
      <c r="Q141" s="8" t="str">
        <f t="shared" si="10"/>
        <v>!</v>
      </c>
      <c r="R141" s="89" t="s">
        <v>112</v>
      </c>
      <c r="S141" s="8"/>
      <c r="T141" s="121" t="e">
        <f t="shared" si="8"/>
        <v>#VALUE!</v>
      </c>
      <c r="U141" s="4"/>
      <c r="V141" s="4"/>
      <c r="W141" s="9"/>
      <c r="X141" s="4"/>
      <c r="Y141" s="124">
        <f t="shared" si="11"/>
        <v>0</v>
      </c>
      <c r="Z141" s="4"/>
      <c r="AA141" s="122"/>
      <c r="AB141" s="4"/>
      <c r="AC141" s="8" t="s">
        <v>173</v>
      </c>
      <c r="AD141" s="8" t="str">
        <f t="shared" si="9"/>
        <v>00/01/1944</v>
      </c>
      <c r="AE141" s="114">
        <v>0</v>
      </c>
      <c r="AF141" s="114">
        <v>0</v>
      </c>
      <c r="AH141" s="123">
        <f>COUNTIF(AA$2:AA141,"Confirmé")+COUNTIF(AA$2:AA141,"Annulé")+COUNTIF(AA$2:AA141,"En attente")</f>
        <v>0</v>
      </c>
    </row>
    <row r="142" spans="1:34" ht="15.6" x14ac:dyDescent="0.3">
      <c r="A142" s="127"/>
      <c r="C142" s="4"/>
      <c r="D142" s="4"/>
      <c r="E142" s="8"/>
      <c r="F142" s="5"/>
      <c r="Q142" s="8" t="str">
        <f t="shared" si="10"/>
        <v>!</v>
      </c>
      <c r="R142" s="89" t="s">
        <v>112</v>
      </c>
      <c r="S142" s="8"/>
      <c r="T142" s="121" t="e">
        <f t="shared" si="8"/>
        <v>#VALUE!</v>
      </c>
      <c r="U142" s="4"/>
      <c r="V142" s="4"/>
      <c r="W142" s="9"/>
      <c r="X142" s="4"/>
      <c r="Y142" s="124">
        <f t="shared" si="11"/>
        <v>0</v>
      </c>
      <c r="Z142" s="4"/>
      <c r="AA142" s="122"/>
      <c r="AB142" s="4"/>
      <c r="AC142" s="8" t="s">
        <v>174</v>
      </c>
      <c r="AD142" s="8" t="str">
        <f t="shared" si="9"/>
        <v>00/01/1945</v>
      </c>
      <c r="AE142" s="114">
        <v>0</v>
      </c>
      <c r="AF142" s="114">
        <v>0</v>
      </c>
      <c r="AH142" s="123">
        <f>COUNTIF(AA$2:AA142,"Confirmé")+COUNTIF(AA$2:AA142,"Annulé")+COUNTIF(AA$2:AA142,"En attente")</f>
        <v>0</v>
      </c>
    </row>
    <row r="143" spans="1:34" ht="15.6" x14ac:dyDescent="0.3">
      <c r="A143" s="127"/>
      <c r="C143" s="4"/>
      <c r="D143" s="4"/>
      <c r="E143" s="8"/>
      <c r="F143" s="5"/>
      <c r="Q143" s="8" t="str">
        <f t="shared" si="10"/>
        <v>!</v>
      </c>
      <c r="R143" s="89" t="s">
        <v>112</v>
      </c>
      <c r="S143" s="8"/>
      <c r="T143" s="121" t="e">
        <f t="shared" si="8"/>
        <v>#VALUE!</v>
      </c>
      <c r="U143" s="4"/>
      <c r="V143" s="4"/>
      <c r="W143" s="9"/>
      <c r="X143" s="4"/>
      <c r="Y143" s="124">
        <f t="shared" si="11"/>
        <v>0</v>
      </c>
      <c r="Z143" s="4"/>
      <c r="AA143" s="122"/>
      <c r="AB143" s="4"/>
      <c r="AC143" s="8" t="s">
        <v>175</v>
      </c>
      <c r="AD143" s="8" t="str">
        <f t="shared" si="9"/>
        <v>00/01/1946</v>
      </c>
      <c r="AE143" s="114">
        <v>0</v>
      </c>
      <c r="AF143" s="114">
        <v>0</v>
      </c>
      <c r="AH143" s="123">
        <f>COUNTIF(AA$2:AA143,"Confirmé")+COUNTIF(AA$2:AA143,"Annulé")+COUNTIF(AA$2:AA143,"En attente")</f>
        <v>0</v>
      </c>
    </row>
    <row r="144" spans="1:34" ht="15.6" x14ac:dyDescent="0.3">
      <c r="A144" s="127"/>
      <c r="C144" s="4"/>
      <c r="D144" s="4"/>
      <c r="E144" s="8"/>
      <c r="F144" s="5"/>
      <c r="Q144" s="8" t="str">
        <f t="shared" si="10"/>
        <v>!</v>
      </c>
      <c r="R144" s="89" t="s">
        <v>112</v>
      </c>
      <c r="S144" s="8"/>
      <c r="T144" s="121" t="e">
        <f t="shared" si="8"/>
        <v>#VALUE!</v>
      </c>
      <c r="U144" s="4"/>
      <c r="V144" s="4"/>
      <c r="W144" s="9"/>
      <c r="X144" s="4"/>
      <c r="Y144" s="124">
        <f t="shared" si="11"/>
        <v>0</v>
      </c>
      <c r="Z144" s="4"/>
      <c r="AA144" s="122"/>
      <c r="AB144" s="4"/>
      <c r="AC144" s="8" t="s">
        <v>176</v>
      </c>
      <c r="AD144" s="8" t="str">
        <f t="shared" si="9"/>
        <v>00/01/1947</v>
      </c>
      <c r="AE144" s="114">
        <v>0</v>
      </c>
      <c r="AF144" s="114">
        <v>0</v>
      </c>
      <c r="AH144" s="123">
        <f>COUNTIF(AA$2:AA144,"Confirmé")+COUNTIF(AA$2:AA144,"Annulé")+COUNTIF(AA$2:AA144,"En attente")</f>
        <v>0</v>
      </c>
    </row>
    <row r="145" spans="1:34" ht="15.6" x14ac:dyDescent="0.3">
      <c r="A145" s="127"/>
      <c r="C145" s="4"/>
      <c r="D145" s="4"/>
      <c r="E145" s="8"/>
      <c r="F145" s="5"/>
      <c r="Q145" s="8" t="str">
        <f t="shared" si="10"/>
        <v>!</v>
      </c>
      <c r="R145" s="89" t="s">
        <v>112</v>
      </c>
      <c r="S145" s="8"/>
      <c r="T145" s="121" t="e">
        <f t="shared" si="8"/>
        <v>#VALUE!</v>
      </c>
      <c r="U145" s="4"/>
      <c r="V145" s="4"/>
      <c r="W145" s="9"/>
      <c r="X145" s="4"/>
      <c r="Y145" s="124">
        <f t="shared" si="11"/>
        <v>0</v>
      </c>
      <c r="Z145" s="4"/>
      <c r="AA145" s="122"/>
      <c r="AB145" s="4"/>
      <c r="AC145" s="8" t="s">
        <v>177</v>
      </c>
      <c r="AD145" s="8" t="str">
        <f t="shared" si="9"/>
        <v>00/01/1948</v>
      </c>
      <c r="AE145" s="114">
        <v>0</v>
      </c>
      <c r="AF145" s="114">
        <v>0</v>
      </c>
      <c r="AH145" s="123">
        <f>COUNTIF(AA$2:AA145,"Confirmé")+COUNTIF(AA$2:AA145,"Annulé")+COUNTIF(AA$2:AA145,"En attente")</f>
        <v>0</v>
      </c>
    </row>
    <row r="146" spans="1:34" ht="15.6" x14ac:dyDescent="0.3">
      <c r="A146" s="127"/>
      <c r="C146" s="4"/>
      <c r="D146" s="4"/>
      <c r="E146" s="8"/>
      <c r="F146" s="5"/>
      <c r="Q146" s="8" t="str">
        <f t="shared" si="10"/>
        <v>!</v>
      </c>
      <c r="R146" s="89" t="s">
        <v>112</v>
      </c>
      <c r="S146" s="8"/>
      <c r="T146" s="121" t="e">
        <f t="shared" si="8"/>
        <v>#VALUE!</v>
      </c>
      <c r="U146" s="4"/>
      <c r="V146" s="4"/>
      <c r="W146" s="9"/>
      <c r="X146" s="4"/>
      <c r="Y146" s="124">
        <f t="shared" si="11"/>
        <v>0</v>
      </c>
      <c r="Z146" s="4"/>
      <c r="AA146" s="122"/>
      <c r="AB146" s="4"/>
      <c r="AC146" s="8" t="s">
        <v>178</v>
      </c>
      <c r="AD146" s="8" t="str">
        <f t="shared" si="9"/>
        <v>00/01/1949</v>
      </c>
      <c r="AE146" s="114">
        <v>0</v>
      </c>
      <c r="AF146" s="114">
        <v>0</v>
      </c>
      <c r="AH146" s="123">
        <f>COUNTIF(AA$2:AA146,"Confirmé")+COUNTIF(AA$2:AA146,"Annulé")+COUNTIF(AA$2:AA146,"En attente")</f>
        <v>0</v>
      </c>
    </row>
    <row r="147" spans="1:34" ht="15.6" x14ac:dyDescent="0.3">
      <c r="A147" s="127"/>
      <c r="C147" s="4"/>
      <c r="D147" s="4"/>
      <c r="E147" s="8"/>
      <c r="F147" s="5"/>
      <c r="Q147" s="8" t="str">
        <f t="shared" si="10"/>
        <v>!</v>
      </c>
      <c r="R147" s="89" t="s">
        <v>112</v>
      </c>
      <c r="S147" s="8"/>
      <c r="T147" s="121" t="e">
        <f t="shared" si="8"/>
        <v>#VALUE!</v>
      </c>
      <c r="U147" s="4"/>
      <c r="V147" s="4"/>
      <c r="W147" s="9"/>
      <c r="X147" s="4"/>
      <c r="Y147" s="124">
        <f t="shared" si="11"/>
        <v>0</v>
      </c>
      <c r="Z147" s="4"/>
      <c r="AA147" s="122"/>
      <c r="AB147" s="4"/>
      <c r="AC147" s="8" t="s">
        <v>179</v>
      </c>
      <c r="AD147" s="8" t="str">
        <f t="shared" si="9"/>
        <v>00/01/1950</v>
      </c>
      <c r="AE147" s="114">
        <v>0</v>
      </c>
      <c r="AF147" s="114">
        <v>0</v>
      </c>
      <c r="AH147" s="123">
        <f>COUNTIF(AA$2:AA147,"Confirmé")+COUNTIF(AA$2:AA147,"Annulé")+COUNTIF(AA$2:AA147,"En attente")</f>
        <v>0</v>
      </c>
    </row>
    <row r="148" spans="1:34" ht="15.6" x14ac:dyDescent="0.3">
      <c r="A148" s="127"/>
      <c r="C148" s="4"/>
      <c r="D148" s="4"/>
      <c r="E148" s="8"/>
      <c r="F148" s="5"/>
      <c r="Q148" s="8" t="str">
        <f t="shared" si="10"/>
        <v>!</v>
      </c>
      <c r="R148" s="89" t="s">
        <v>112</v>
      </c>
      <c r="S148" s="8"/>
      <c r="T148" s="121" t="e">
        <f t="shared" si="8"/>
        <v>#VALUE!</v>
      </c>
      <c r="U148" s="4"/>
      <c r="V148" s="4"/>
      <c r="W148" s="9"/>
      <c r="X148" s="4"/>
      <c r="Y148" s="124">
        <f t="shared" si="11"/>
        <v>0</v>
      </c>
      <c r="Z148" s="4"/>
      <c r="AA148" s="122"/>
      <c r="AB148" s="4"/>
      <c r="AC148" s="8" t="s">
        <v>180</v>
      </c>
      <c r="AD148" s="8" t="str">
        <f t="shared" si="9"/>
        <v>00/01/1951</v>
      </c>
      <c r="AE148" s="114">
        <v>0</v>
      </c>
      <c r="AF148" s="114">
        <v>0</v>
      </c>
      <c r="AH148" s="123">
        <f>COUNTIF(AA$2:AA148,"Confirmé")+COUNTIF(AA$2:AA148,"Annulé")+COUNTIF(AA$2:AA148,"En attente")</f>
        <v>0</v>
      </c>
    </row>
    <row r="149" spans="1:34" ht="15.6" x14ac:dyDescent="0.3">
      <c r="A149" s="127"/>
      <c r="C149" s="4"/>
      <c r="D149" s="4"/>
      <c r="E149" s="8"/>
      <c r="F149" s="5"/>
      <c r="Q149" s="8" t="str">
        <f t="shared" si="10"/>
        <v>!</v>
      </c>
      <c r="R149" s="89" t="s">
        <v>112</v>
      </c>
      <c r="S149" s="8"/>
      <c r="T149" s="121" t="e">
        <f t="shared" si="8"/>
        <v>#VALUE!</v>
      </c>
      <c r="U149" s="4"/>
      <c r="V149" s="4"/>
      <c r="W149" s="9"/>
      <c r="X149" s="4"/>
      <c r="Y149" s="124">
        <f t="shared" si="11"/>
        <v>0</v>
      </c>
      <c r="Z149" s="4"/>
      <c r="AA149" s="122"/>
      <c r="AB149" s="4"/>
      <c r="AC149" s="8" t="s">
        <v>181</v>
      </c>
      <c r="AD149" s="8" t="str">
        <f t="shared" si="9"/>
        <v>00/01/1952</v>
      </c>
      <c r="AE149" s="114">
        <v>0</v>
      </c>
      <c r="AF149" s="114">
        <v>0</v>
      </c>
      <c r="AH149" s="123">
        <f>COUNTIF(AA$2:AA149,"Confirmé")+COUNTIF(AA$2:AA149,"Annulé")+COUNTIF(AA$2:AA149,"En attente")</f>
        <v>0</v>
      </c>
    </row>
    <row r="150" spans="1:34" ht="15.6" x14ac:dyDescent="0.3">
      <c r="A150" s="127"/>
      <c r="C150" s="4"/>
      <c r="D150" s="4"/>
      <c r="E150" s="8"/>
      <c r="F150" s="5"/>
      <c r="Q150" s="8" t="str">
        <f t="shared" si="10"/>
        <v>!</v>
      </c>
      <c r="R150" s="89" t="s">
        <v>112</v>
      </c>
      <c r="S150" s="8"/>
      <c r="T150" s="121" t="e">
        <f t="shared" si="8"/>
        <v>#VALUE!</v>
      </c>
      <c r="U150" s="4"/>
      <c r="V150" s="4"/>
      <c r="W150" s="9"/>
      <c r="X150" s="4"/>
      <c r="Y150" s="124">
        <f t="shared" si="11"/>
        <v>0</v>
      </c>
      <c r="Z150" s="4"/>
      <c r="AA150" s="122"/>
      <c r="AB150" s="4"/>
      <c r="AC150" s="8" t="s">
        <v>182</v>
      </c>
      <c r="AD150" s="8" t="str">
        <f t="shared" si="9"/>
        <v>00/01/1953</v>
      </c>
      <c r="AE150" s="114">
        <v>0</v>
      </c>
      <c r="AF150" s="114">
        <v>0</v>
      </c>
      <c r="AH150" s="123">
        <f>COUNTIF(AA$2:AA150,"Confirmé")+COUNTIF(AA$2:AA150,"Annulé")+COUNTIF(AA$2:AA150,"En attente")</f>
        <v>0</v>
      </c>
    </row>
    <row r="151" spans="1:34" ht="15.6" x14ac:dyDescent="0.3">
      <c r="A151" s="127"/>
      <c r="C151" s="4"/>
      <c r="D151" s="4"/>
      <c r="E151" s="8"/>
      <c r="F151" s="5"/>
      <c r="Q151" s="8" t="str">
        <f t="shared" si="10"/>
        <v>!</v>
      </c>
      <c r="R151" s="89" t="s">
        <v>112</v>
      </c>
      <c r="S151" s="8"/>
      <c r="T151" s="121" t="e">
        <f t="shared" si="8"/>
        <v>#VALUE!</v>
      </c>
      <c r="U151" s="4"/>
      <c r="V151" s="4"/>
      <c r="W151" s="9"/>
      <c r="X151" s="4"/>
      <c r="Y151" s="124">
        <f t="shared" si="11"/>
        <v>0</v>
      </c>
      <c r="Z151" s="4"/>
      <c r="AA151" s="122"/>
      <c r="AB151" s="4"/>
      <c r="AC151" s="8" t="s">
        <v>183</v>
      </c>
      <c r="AD151" s="8" t="str">
        <f t="shared" si="9"/>
        <v>00/01/1954</v>
      </c>
      <c r="AE151" s="114">
        <v>0</v>
      </c>
      <c r="AF151" s="114">
        <v>0</v>
      </c>
      <c r="AH151" s="123">
        <f>COUNTIF(AA$2:AA151,"Confirmé")+COUNTIF(AA$2:AA151,"Annulé")+COUNTIF(AA$2:AA151,"En attente")</f>
        <v>0</v>
      </c>
    </row>
    <row r="152" spans="1:34" ht="15.6" x14ac:dyDescent="0.3">
      <c r="A152" s="127"/>
      <c r="C152" s="4"/>
      <c r="D152" s="4"/>
      <c r="E152" s="8"/>
      <c r="F152" s="5"/>
      <c r="Q152" s="8" t="str">
        <f t="shared" si="10"/>
        <v>!</v>
      </c>
      <c r="R152" s="89" t="s">
        <v>112</v>
      </c>
      <c r="S152" s="8"/>
      <c r="T152" s="121" t="e">
        <f t="shared" si="8"/>
        <v>#VALUE!</v>
      </c>
      <c r="U152" s="4"/>
      <c r="V152" s="4"/>
      <c r="W152" s="9"/>
      <c r="X152" s="4"/>
      <c r="Y152" s="124">
        <f t="shared" si="11"/>
        <v>0</v>
      </c>
      <c r="Z152" s="4"/>
      <c r="AA152" s="122"/>
      <c r="AB152" s="4"/>
      <c r="AC152" s="8" t="s">
        <v>184</v>
      </c>
      <c r="AD152" s="8" t="str">
        <f t="shared" si="9"/>
        <v>00/01/1955</v>
      </c>
      <c r="AE152" s="114">
        <v>0</v>
      </c>
      <c r="AF152" s="114">
        <v>0</v>
      </c>
      <c r="AH152" s="123">
        <f>COUNTIF(AA$2:AA152,"Confirmé")+COUNTIF(AA$2:AA152,"Annulé")+COUNTIF(AA$2:AA152,"En attente")</f>
        <v>0</v>
      </c>
    </row>
    <row r="153" spans="1:34" ht="15.6" x14ac:dyDescent="0.3">
      <c r="A153" s="127"/>
      <c r="C153" s="4"/>
      <c r="D153" s="4"/>
      <c r="E153" s="8"/>
      <c r="F153" s="5"/>
      <c r="Q153" s="8" t="str">
        <f t="shared" si="10"/>
        <v>!</v>
      </c>
      <c r="R153" s="89" t="s">
        <v>112</v>
      </c>
      <c r="S153" s="8"/>
      <c r="T153" s="121" t="e">
        <f t="shared" si="8"/>
        <v>#VALUE!</v>
      </c>
      <c r="U153" s="4"/>
      <c r="V153" s="4"/>
      <c r="W153" s="9"/>
      <c r="X153" s="4"/>
      <c r="Y153" s="124">
        <f t="shared" si="11"/>
        <v>0</v>
      </c>
      <c r="Z153" s="4"/>
      <c r="AA153" s="122"/>
      <c r="AB153" s="4"/>
      <c r="AC153" s="8" t="s">
        <v>185</v>
      </c>
      <c r="AD153" s="8" t="str">
        <f t="shared" si="9"/>
        <v>00/01/1956</v>
      </c>
      <c r="AE153" s="114">
        <v>0</v>
      </c>
      <c r="AF153" s="114">
        <v>0</v>
      </c>
      <c r="AH153" s="123">
        <f>COUNTIF(AA$2:AA153,"Confirmé")+COUNTIF(AA$2:AA153,"Annulé")+COUNTIF(AA$2:AA153,"En attente")</f>
        <v>0</v>
      </c>
    </row>
    <row r="154" spans="1:34" ht="15.6" x14ac:dyDescent="0.3">
      <c r="A154" s="127"/>
      <c r="C154" s="4"/>
      <c r="D154" s="4"/>
      <c r="E154" s="8"/>
      <c r="F154" s="5"/>
      <c r="Q154" s="8" t="str">
        <f t="shared" si="10"/>
        <v>!</v>
      </c>
      <c r="R154" s="89" t="s">
        <v>112</v>
      </c>
      <c r="S154" s="8"/>
      <c r="T154" s="121" t="e">
        <f t="shared" si="8"/>
        <v>#VALUE!</v>
      </c>
      <c r="U154" s="4"/>
      <c r="V154" s="4"/>
      <c r="W154" s="9"/>
      <c r="X154" s="4"/>
      <c r="Y154" s="124">
        <f t="shared" si="11"/>
        <v>0</v>
      </c>
      <c r="Z154" s="4"/>
      <c r="AA154" s="122"/>
      <c r="AB154" s="4"/>
      <c r="AC154" s="8" t="s">
        <v>186</v>
      </c>
      <c r="AD154" s="8" t="str">
        <f t="shared" si="9"/>
        <v>00/01/1957</v>
      </c>
      <c r="AE154" s="114">
        <v>0</v>
      </c>
      <c r="AF154" s="114">
        <v>0</v>
      </c>
      <c r="AH154" s="123">
        <f>COUNTIF(AA$2:AA154,"Confirmé")+COUNTIF(AA$2:AA154,"Annulé")+COUNTIF(AA$2:AA154,"En attente")</f>
        <v>0</v>
      </c>
    </row>
    <row r="155" spans="1:34" ht="15.6" x14ac:dyDescent="0.3">
      <c r="A155" s="127"/>
      <c r="C155" s="4"/>
      <c r="D155" s="4"/>
      <c r="E155" s="8"/>
      <c r="F155" s="5"/>
      <c r="Q155" s="8" t="str">
        <f t="shared" si="10"/>
        <v>!</v>
      </c>
      <c r="R155" s="89" t="s">
        <v>112</v>
      </c>
      <c r="S155" s="8"/>
      <c r="T155" s="121" t="e">
        <f t="shared" si="8"/>
        <v>#VALUE!</v>
      </c>
      <c r="U155" s="4"/>
      <c r="V155" s="4"/>
      <c r="W155" s="9"/>
      <c r="X155" s="4"/>
      <c r="Y155" s="124">
        <f t="shared" si="11"/>
        <v>0</v>
      </c>
      <c r="Z155" s="4"/>
      <c r="AA155" s="122"/>
      <c r="AB155" s="4"/>
      <c r="AC155" s="8" t="s">
        <v>187</v>
      </c>
      <c r="AD155" s="8" t="str">
        <f t="shared" si="9"/>
        <v>00/01/1958</v>
      </c>
      <c r="AE155" s="114">
        <v>0</v>
      </c>
      <c r="AF155" s="114">
        <v>0</v>
      </c>
      <c r="AH155" s="123">
        <f>COUNTIF(AA$2:AA155,"Confirmé")+COUNTIF(AA$2:AA155,"Annulé")+COUNTIF(AA$2:AA155,"En attente")</f>
        <v>0</v>
      </c>
    </row>
    <row r="156" spans="1:34" ht="15.6" x14ac:dyDescent="0.3">
      <c r="A156" s="127"/>
      <c r="C156" s="4"/>
      <c r="D156" s="4"/>
      <c r="E156" s="8"/>
      <c r="F156" s="5"/>
      <c r="Q156" s="8" t="str">
        <f t="shared" si="10"/>
        <v>!</v>
      </c>
      <c r="R156" s="89" t="s">
        <v>112</v>
      </c>
      <c r="S156" s="8"/>
      <c r="T156" s="121" t="e">
        <f t="shared" si="8"/>
        <v>#VALUE!</v>
      </c>
      <c r="U156" s="4"/>
      <c r="V156" s="4"/>
      <c r="W156" s="9"/>
      <c r="X156" s="4"/>
      <c r="Y156" s="124">
        <f t="shared" si="11"/>
        <v>0</v>
      </c>
      <c r="Z156" s="4"/>
      <c r="AA156" s="122"/>
      <c r="AB156" s="4"/>
      <c r="AC156" s="8" t="s">
        <v>188</v>
      </c>
      <c r="AD156" s="8" t="str">
        <f t="shared" si="9"/>
        <v>00/01/1959</v>
      </c>
      <c r="AE156" s="114">
        <v>0</v>
      </c>
      <c r="AF156" s="114">
        <v>0</v>
      </c>
      <c r="AH156" s="123">
        <f>COUNTIF(AA$2:AA156,"Confirmé")+COUNTIF(AA$2:AA156,"Annulé")+COUNTIF(AA$2:AA156,"En attente")</f>
        <v>0</v>
      </c>
    </row>
    <row r="157" spans="1:34" ht="15.6" x14ac:dyDescent="0.3">
      <c r="A157" s="127"/>
      <c r="C157" s="4"/>
      <c r="D157" s="4"/>
      <c r="E157" s="8"/>
      <c r="F157" s="5"/>
      <c r="Q157" s="8" t="str">
        <f t="shared" si="10"/>
        <v>!</v>
      </c>
      <c r="R157" s="89" t="s">
        <v>112</v>
      </c>
      <c r="S157" s="8"/>
      <c r="T157" s="121" t="e">
        <f t="shared" si="8"/>
        <v>#VALUE!</v>
      </c>
      <c r="U157" s="4"/>
      <c r="V157" s="4"/>
      <c r="W157" s="9"/>
      <c r="X157" s="4"/>
      <c r="Y157" s="124">
        <f t="shared" si="11"/>
        <v>0</v>
      </c>
      <c r="Z157" s="4"/>
      <c r="AA157" s="122"/>
      <c r="AB157" s="4"/>
      <c r="AC157" s="8" t="s">
        <v>189</v>
      </c>
      <c r="AD157" s="8" t="str">
        <f t="shared" si="9"/>
        <v>00/01/1960</v>
      </c>
      <c r="AE157" s="114">
        <v>0</v>
      </c>
      <c r="AF157" s="114">
        <v>0</v>
      </c>
      <c r="AH157" s="123">
        <f>COUNTIF(AA$2:AA157,"Confirmé")+COUNTIF(AA$2:AA157,"Annulé")+COUNTIF(AA$2:AA157,"En attente")</f>
        <v>0</v>
      </c>
    </row>
    <row r="158" spans="1:34" ht="15.6" x14ac:dyDescent="0.3">
      <c r="A158" s="127"/>
      <c r="C158" s="4"/>
      <c r="D158" s="4"/>
      <c r="E158" s="8"/>
      <c r="F158" s="5"/>
      <c r="Q158" s="8" t="str">
        <f t="shared" si="10"/>
        <v>!</v>
      </c>
      <c r="R158" s="89" t="s">
        <v>112</v>
      </c>
      <c r="S158" s="8"/>
      <c r="T158" s="121" t="e">
        <f t="shared" si="8"/>
        <v>#VALUE!</v>
      </c>
      <c r="U158" s="4"/>
      <c r="V158" s="4"/>
      <c r="W158" s="9"/>
      <c r="X158" s="4"/>
      <c r="Y158" s="124">
        <f t="shared" si="11"/>
        <v>0</v>
      </c>
      <c r="Z158" s="4"/>
      <c r="AA158" s="122"/>
      <c r="AB158" s="4"/>
      <c r="AC158" s="8" t="s">
        <v>190</v>
      </c>
      <c r="AD158" s="8" t="str">
        <f t="shared" si="9"/>
        <v>00/01/1961</v>
      </c>
      <c r="AE158" s="114">
        <v>0</v>
      </c>
      <c r="AF158" s="114">
        <v>0</v>
      </c>
      <c r="AH158" s="123">
        <f>COUNTIF(AA$2:AA158,"Confirmé")+COUNTIF(AA$2:AA158,"Annulé")+COUNTIF(AA$2:AA158,"En attente")</f>
        <v>0</v>
      </c>
    </row>
    <row r="159" spans="1:34" ht="15.6" x14ac:dyDescent="0.3">
      <c r="A159" s="127"/>
      <c r="C159" s="4"/>
      <c r="D159" s="4"/>
      <c r="E159" s="8"/>
      <c r="F159" s="5"/>
      <c r="Q159" s="8" t="str">
        <f t="shared" si="10"/>
        <v>!</v>
      </c>
      <c r="R159" s="89" t="s">
        <v>112</v>
      </c>
      <c r="S159" s="8"/>
      <c r="T159" s="121" t="e">
        <f t="shared" si="8"/>
        <v>#VALUE!</v>
      </c>
      <c r="U159" s="4"/>
      <c r="V159" s="4"/>
      <c r="W159" s="9"/>
      <c r="X159" s="4"/>
      <c r="Y159" s="124">
        <f t="shared" si="11"/>
        <v>0</v>
      </c>
      <c r="Z159" s="4"/>
      <c r="AA159" s="122"/>
      <c r="AB159" s="4"/>
      <c r="AC159" s="8" t="s">
        <v>191</v>
      </c>
      <c r="AD159" s="8" t="str">
        <f t="shared" si="9"/>
        <v>00/01/1962</v>
      </c>
      <c r="AE159" s="114">
        <v>0</v>
      </c>
      <c r="AF159" s="114">
        <v>0</v>
      </c>
      <c r="AH159" s="123">
        <f>COUNTIF(AA$2:AA159,"Confirmé")+COUNTIF(AA$2:AA159,"Annulé")+COUNTIF(AA$2:AA159,"En attente")</f>
        <v>0</v>
      </c>
    </row>
    <row r="160" spans="1:34" ht="15.6" x14ac:dyDescent="0.3">
      <c r="A160" s="127"/>
      <c r="C160" s="4"/>
      <c r="D160" s="4"/>
      <c r="E160" s="8"/>
      <c r="F160" s="5"/>
      <c r="Q160" s="8" t="str">
        <f t="shared" si="10"/>
        <v>!</v>
      </c>
      <c r="R160" s="89" t="s">
        <v>112</v>
      </c>
      <c r="S160" s="8"/>
      <c r="T160" s="121" t="e">
        <f t="shared" si="8"/>
        <v>#VALUE!</v>
      </c>
      <c r="U160" s="4"/>
      <c r="V160" s="4"/>
      <c r="W160" s="9"/>
      <c r="X160" s="4"/>
      <c r="Y160" s="124">
        <f t="shared" si="11"/>
        <v>0</v>
      </c>
      <c r="Z160" s="4"/>
      <c r="AA160" s="122"/>
      <c r="AB160" s="4"/>
      <c r="AC160" s="8" t="s">
        <v>192</v>
      </c>
      <c r="AD160" s="8" t="str">
        <f t="shared" si="9"/>
        <v>00/01/1963</v>
      </c>
      <c r="AE160" s="114">
        <v>0</v>
      </c>
      <c r="AF160" s="114">
        <v>0</v>
      </c>
      <c r="AH160" s="123">
        <f>COUNTIF(AA$2:AA160,"Confirmé")+COUNTIF(AA$2:AA160,"Annulé")+COUNTIF(AA$2:AA160,"En attente")</f>
        <v>0</v>
      </c>
    </row>
    <row r="161" spans="1:34" ht="15.6" x14ac:dyDescent="0.3">
      <c r="A161" s="127"/>
      <c r="C161" s="4"/>
      <c r="D161" s="4"/>
      <c r="E161" s="8"/>
      <c r="F161" s="5"/>
      <c r="Q161" s="8" t="str">
        <f t="shared" si="10"/>
        <v>!</v>
      </c>
      <c r="R161" s="89" t="s">
        <v>112</v>
      </c>
      <c r="S161" s="8"/>
      <c r="T161" s="121" t="e">
        <f t="shared" si="8"/>
        <v>#VALUE!</v>
      </c>
      <c r="U161" s="4"/>
      <c r="V161" s="4"/>
      <c r="W161" s="9"/>
      <c r="X161" s="4"/>
      <c r="Y161" s="124">
        <f t="shared" si="11"/>
        <v>0</v>
      </c>
      <c r="Z161" s="4"/>
      <c r="AA161" s="122"/>
      <c r="AB161" s="4"/>
      <c r="AC161" s="8" t="s">
        <v>193</v>
      </c>
      <c r="AD161" s="8" t="str">
        <f t="shared" si="9"/>
        <v>00/01/1964</v>
      </c>
      <c r="AE161" s="114">
        <v>0</v>
      </c>
      <c r="AF161" s="114">
        <v>0</v>
      </c>
      <c r="AH161" s="123">
        <f>COUNTIF(AA$2:AA161,"Confirmé")+COUNTIF(AA$2:AA161,"Annulé")+COUNTIF(AA$2:AA161,"En attente")</f>
        <v>0</v>
      </c>
    </row>
    <row r="162" spans="1:34" ht="15.6" x14ac:dyDescent="0.3">
      <c r="A162" s="127"/>
      <c r="C162" s="4"/>
      <c r="D162" s="4"/>
      <c r="E162" s="8"/>
      <c r="F162" s="5"/>
      <c r="Q162" s="8" t="str">
        <f t="shared" si="10"/>
        <v>!</v>
      </c>
      <c r="R162" s="89" t="s">
        <v>112</v>
      </c>
      <c r="S162" s="8"/>
      <c r="T162" s="121" t="e">
        <f t="shared" ref="T162:T225" si="12">(S162-R162)*(U162+V162)</f>
        <v>#VALUE!</v>
      </c>
      <c r="U162" s="4"/>
      <c r="V162" s="4"/>
      <c r="W162" s="9"/>
      <c r="X162" s="4"/>
      <c r="Y162" s="124">
        <f t="shared" si="11"/>
        <v>0</v>
      </c>
      <c r="Z162" s="4"/>
      <c r="AA162" s="122"/>
      <c r="AB162" s="4"/>
      <c r="AC162" s="8" t="s">
        <v>194</v>
      </c>
      <c r="AD162" s="8" t="str">
        <f t="shared" ref="AD162:AD225" si="13">TEXT(AC162,"mmmm aaaa")</f>
        <v>00/01/1965</v>
      </c>
      <c r="AE162" s="114">
        <v>0</v>
      </c>
      <c r="AF162" s="114">
        <v>0</v>
      </c>
      <c r="AH162" s="123">
        <f>COUNTIF(AA$2:AA162,"Confirmé")+COUNTIF(AA$2:AA162,"Annulé")+COUNTIF(AA$2:AA162,"En attente")</f>
        <v>0</v>
      </c>
    </row>
    <row r="163" spans="1:34" ht="15.6" x14ac:dyDescent="0.3">
      <c r="A163" s="127"/>
      <c r="C163" s="4"/>
      <c r="D163" s="4"/>
      <c r="E163" s="8"/>
      <c r="F163" s="5"/>
      <c r="Q163" s="8" t="str">
        <f t="shared" si="10"/>
        <v>!</v>
      </c>
      <c r="R163" s="89" t="s">
        <v>112</v>
      </c>
      <c r="S163" s="8"/>
      <c r="T163" s="121" t="e">
        <f t="shared" si="12"/>
        <v>#VALUE!</v>
      </c>
      <c r="U163" s="4"/>
      <c r="V163" s="4"/>
      <c r="W163" s="9"/>
      <c r="X163" s="4"/>
      <c r="Y163" s="124">
        <f t="shared" si="11"/>
        <v>0</v>
      </c>
      <c r="Z163" s="4"/>
      <c r="AA163" s="122"/>
      <c r="AB163" s="4"/>
      <c r="AC163" s="8" t="s">
        <v>195</v>
      </c>
      <c r="AD163" s="8" t="str">
        <f t="shared" si="13"/>
        <v>00/01/1966</v>
      </c>
      <c r="AE163" s="114">
        <v>0</v>
      </c>
      <c r="AF163" s="114">
        <v>0</v>
      </c>
      <c r="AH163" s="123">
        <f>COUNTIF(AA$2:AA163,"Confirmé")+COUNTIF(AA$2:AA163,"Annulé")+COUNTIF(AA$2:AA163,"En attente")</f>
        <v>0</v>
      </c>
    </row>
    <row r="164" spans="1:34" ht="15.6" x14ac:dyDescent="0.3">
      <c r="A164" s="127"/>
      <c r="C164" s="4"/>
      <c r="D164" s="4"/>
      <c r="E164" s="8"/>
      <c r="F164" s="5"/>
      <c r="Q164" s="8" t="str">
        <f t="shared" si="10"/>
        <v>!</v>
      </c>
      <c r="R164" s="89" t="s">
        <v>112</v>
      </c>
      <c r="S164" s="8"/>
      <c r="T164" s="121" t="e">
        <f t="shared" si="12"/>
        <v>#VALUE!</v>
      </c>
      <c r="U164" s="4"/>
      <c r="V164" s="4"/>
      <c r="W164" s="9"/>
      <c r="X164" s="4"/>
      <c r="Y164" s="124">
        <f t="shared" si="11"/>
        <v>0</v>
      </c>
      <c r="Z164" s="4"/>
      <c r="AA164" s="122"/>
      <c r="AB164" s="4"/>
      <c r="AC164" s="8" t="s">
        <v>196</v>
      </c>
      <c r="AD164" s="8" t="str">
        <f t="shared" si="13"/>
        <v>00/01/1967</v>
      </c>
      <c r="AE164" s="114">
        <v>0</v>
      </c>
      <c r="AF164" s="114">
        <v>0</v>
      </c>
      <c r="AH164" s="123">
        <f>COUNTIF(AA$2:AA164,"Confirmé")+COUNTIF(AA$2:AA164,"Annulé")+COUNTIF(AA$2:AA164,"En attente")</f>
        <v>0</v>
      </c>
    </row>
    <row r="165" spans="1:34" ht="15.6" x14ac:dyDescent="0.3">
      <c r="A165" s="127"/>
      <c r="C165" s="4"/>
      <c r="D165" s="4"/>
      <c r="E165" s="8"/>
      <c r="F165" s="5"/>
      <c r="Q165" s="8" t="str">
        <f t="shared" si="10"/>
        <v>!</v>
      </c>
      <c r="R165" s="89" t="s">
        <v>112</v>
      </c>
      <c r="S165" s="8"/>
      <c r="T165" s="121" t="e">
        <f t="shared" si="12"/>
        <v>#VALUE!</v>
      </c>
      <c r="U165" s="4"/>
      <c r="V165" s="4"/>
      <c r="W165" s="9"/>
      <c r="X165" s="4"/>
      <c r="Y165" s="124">
        <f t="shared" si="11"/>
        <v>0</v>
      </c>
      <c r="Z165" s="4"/>
      <c r="AA165" s="122"/>
      <c r="AB165" s="4"/>
      <c r="AC165" s="8" t="s">
        <v>197</v>
      </c>
      <c r="AD165" s="8" t="str">
        <f t="shared" si="13"/>
        <v>00/01/1968</v>
      </c>
      <c r="AE165" s="114">
        <v>0</v>
      </c>
      <c r="AF165" s="114">
        <v>0</v>
      </c>
      <c r="AH165" s="123">
        <f>COUNTIF(AA$2:AA165,"Confirmé")+COUNTIF(AA$2:AA165,"Annulé")+COUNTIF(AA$2:AA165,"En attente")</f>
        <v>0</v>
      </c>
    </row>
    <row r="166" spans="1:34" ht="15.6" x14ac:dyDescent="0.3">
      <c r="A166" s="127"/>
      <c r="C166" s="4"/>
      <c r="D166" s="4"/>
      <c r="E166" s="8"/>
      <c r="F166" s="5"/>
      <c r="Q166" s="8" t="str">
        <f t="shared" si="10"/>
        <v>!</v>
      </c>
      <c r="R166" s="89" t="s">
        <v>112</v>
      </c>
      <c r="S166" s="8"/>
      <c r="T166" s="121" t="e">
        <f t="shared" si="12"/>
        <v>#VALUE!</v>
      </c>
      <c r="U166" s="4"/>
      <c r="V166" s="4"/>
      <c r="W166" s="9"/>
      <c r="X166" s="4"/>
      <c r="Y166" s="124">
        <f t="shared" si="11"/>
        <v>0</v>
      </c>
      <c r="Z166" s="4"/>
      <c r="AA166" s="122"/>
      <c r="AB166" s="4"/>
      <c r="AC166" s="8" t="s">
        <v>198</v>
      </c>
      <c r="AD166" s="8" t="str">
        <f t="shared" si="13"/>
        <v>00/01/1969</v>
      </c>
      <c r="AE166" s="114">
        <v>0</v>
      </c>
      <c r="AF166" s="114">
        <v>0</v>
      </c>
      <c r="AH166" s="123">
        <f>COUNTIF(AA$2:AA166,"Confirmé")+COUNTIF(AA$2:AA166,"Annulé")+COUNTIF(AA$2:AA166,"En attente")</f>
        <v>0</v>
      </c>
    </row>
    <row r="167" spans="1:34" ht="15.6" x14ac:dyDescent="0.3">
      <c r="A167" s="127"/>
      <c r="C167" s="4"/>
      <c r="D167" s="4"/>
      <c r="E167" s="8"/>
      <c r="F167" s="5"/>
      <c r="Q167" s="8" t="str">
        <f t="shared" si="10"/>
        <v>!</v>
      </c>
      <c r="R167" s="89" t="s">
        <v>112</v>
      </c>
      <c r="S167" s="8"/>
      <c r="T167" s="121" t="e">
        <f t="shared" si="12"/>
        <v>#VALUE!</v>
      </c>
      <c r="U167" s="4"/>
      <c r="V167" s="4"/>
      <c r="W167" s="9"/>
      <c r="X167" s="4"/>
      <c r="Y167" s="124">
        <f t="shared" si="11"/>
        <v>0</v>
      </c>
      <c r="Z167" s="4"/>
      <c r="AA167" s="122"/>
      <c r="AB167" s="4"/>
      <c r="AC167" s="8" t="s">
        <v>199</v>
      </c>
      <c r="AD167" s="8" t="str">
        <f t="shared" si="13"/>
        <v>00/01/1970</v>
      </c>
      <c r="AE167" s="114">
        <v>0</v>
      </c>
      <c r="AF167" s="114">
        <v>0</v>
      </c>
      <c r="AH167" s="123">
        <f>COUNTIF(AA$2:AA167,"Confirmé")+COUNTIF(AA$2:AA167,"Annulé")+COUNTIF(AA$2:AA167,"En attente")</f>
        <v>0</v>
      </c>
    </row>
    <row r="168" spans="1:34" ht="15.6" x14ac:dyDescent="0.3">
      <c r="A168" s="127"/>
      <c r="C168" s="4"/>
      <c r="D168" s="4"/>
      <c r="E168" s="8"/>
      <c r="F168" s="5"/>
      <c r="Q168" s="8" t="str">
        <f t="shared" si="10"/>
        <v>!</v>
      </c>
      <c r="R168" s="89" t="s">
        <v>112</v>
      </c>
      <c r="S168" s="8"/>
      <c r="T168" s="121" t="e">
        <f t="shared" si="12"/>
        <v>#VALUE!</v>
      </c>
      <c r="U168" s="4"/>
      <c r="V168" s="4"/>
      <c r="W168" s="9"/>
      <c r="X168" s="4"/>
      <c r="Y168" s="124">
        <f t="shared" si="11"/>
        <v>0</v>
      </c>
      <c r="Z168" s="4"/>
      <c r="AA168" s="122"/>
      <c r="AB168" s="4"/>
      <c r="AC168" s="8" t="s">
        <v>200</v>
      </c>
      <c r="AD168" s="8" t="str">
        <f t="shared" si="13"/>
        <v>00/01/1971</v>
      </c>
      <c r="AE168" s="114">
        <v>0</v>
      </c>
      <c r="AF168" s="114">
        <v>0</v>
      </c>
      <c r="AH168" s="123">
        <f>COUNTIF(AA$2:AA168,"Confirmé")+COUNTIF(AA$2:AA168,"Annulé")+COUNTIF(AA$2:AA168,"En attente")</f>
        <v>0</v>
      </c>
    </row>
    <row r="169" spans="1:34" ht="15.6" x14ac:dyDescent="0.3">
      <c r="A169" s="127"/>
      <c r="C169" s="4"/>
      <c r="D169" s="4"/>
      <c r="E169" s="8"/>
      <c r="F169" s="5"/>
      <c r="Q169" s="8" t="str">
        <f t="shared" si="10"/>
        <v>!</v>
      </c>
      <c r="R169" s="89" t="s">
        <v>112</v>
      </c>
      <c r="S169" s="8"/>
      <c r="T169" s="121" t="e">
        <f t="shared" si="12"/>
        <v>#VALUE!</v>
      </c>
      <c r="U169" s="4"/>
      <c r="V169" s="4"/>
      <c r="W169" s="9"/>
      <c r="X169" s="4"/>
      <c r="Y169" s="124">
        <f t="shared" si="11"/>
        <v>0</v>
      </c>
      <c r="Z169" s="4"/>
      <c r="AA169" s="122"/>
      <c r="AB169" s="4"/>
      <c r="AC169" s="8" t="s">
        <v>201</v>
      </c>
      <c r="AD169" s="8" t="str">
        <f t="shared" si="13"/>
        <v>00/01/1972</v>
      </c>
      <c r="AE169" s="114">
        <v>0</v>
      </c>
      <c r="AF169" s="114">
        <v>0</v>
      </c>
      <c r="AH169" s="123">
        <f>COUNTIF(AA$2:AA169,"Confirmé")+COUNTIF(AA$2:AA169,"Annulé")+COUNTIF(AA$2:AA169,"En attente")</f>
        <v>0</v>
      </c>
    </row>
    <row r="170" spans="1:34" ht="15.6" x14ac:dyDescent="0.3">
      <c r="A170" s="127"/>
      <c r="C170" s="4"/>
      <c r="D170" s="4"/>
      <c r="E170" s="8"/>
      <c r="F170" s="5"/>
      <c r="Q170" s="8" t="str">
        <f t="shared" si="10"/>
        <v>!</v>
      </c>
      <c r="R170" s="89" t="s">
        <v>112</v>
      </c>
      <c r="S170" s="8"/>
      <c r="T170" s="121" t="e">
        <f t="shared" si="12"/>
        <v>#VALUE!</v>
      </c>
      <c r="U170" s="4"/>
      <c r="V170" s="4"/>
      <c r="W170" s="9"/>
      <c r="X170" s="4"/>
      <c r="Y170" s="124">
        <f t="shared" si="11"/>
        <v>0</v>
      </c>
      <c r="Z170" s="4"/>
      <c r="AA170" s="122"/>
      <c r="AB170" s="4"/>
      <c r="AC170" s="8" t="s">
        <v>202</v>
      </c>
      <c r="AD170" s="8" t="str">
        <f t="shared" si="13"/>
        <v>00/01/1973</v>
      </c>
      <c r="AE170" s="114">
        <v>0</v>
      </c>
      <c r="AF170" s="114">
        <v>0</v>
      </c>
      <c r="AH170" s="123">
        <f>COUNTIF(AA$2:AA170,"Confirmé")+COUNTIF(AA$2:AA170,"Annulé")+COUNTIF(AA$2:AA170,"En attente")</f>
        <v>0</v>
      </c>
    </row>
    <row r="171" spans="1:34" ht="15.6" x14ac:dyDescent="0.3">
      <c r="A171" s="127"/>
      <c r="C171" s="4"/>
      <c r="D171" s="4"/>
      <c r="E171" s="8"/>
      <c r="F171" s="5"/>
      <c r="Q171" s="8" t="str">
        <f t="shared" si="10"/>
        <v>!</v>
      </c>
      <c r="R171" s="89" t="s">
        <v>112</v>
      </c>
      <c r="S171" s="8"/>
      <c r="T171" s="121" t="e">
        <f t="shared" si="12"/>
        <v>#VALUE!</v>
      </c>
      <c r="U171" s="4"/>
      <c r="V171" s="4"/>
      <c r="W171" s="9"/>
      <c r="X171" s="4"/>
      <c r="Y171" s="124">
        <f t="shared" si="11"/>
        <v>0</v>
      </c>
      <c r="Z171" s="4"/>
      <c r="AA171" s="122"/>
      <c r="AB171" s="4"/>
      <c r="AC171" s="8" t="s">
        <v>203</v>
      </c>
      <c r="AD171" s="8" t="str">
        <f t="shared" si="13"/>
        <v>00/01/1974</v>
      </c>
      <c r="AE171" s="114">
        <v>0</v>
      </c>
      <c r="AF171" s="114">
        <v>0</v>
      </c>
      <c r="AH171" s="123">
        <f>COUNTIF(AA$2:AA171,"Confirmé")+COUNTIF(AA$2:AA171,"Annulé")+COUNTIF(AA$2:AA171,"En attente")</f>
        <v>0</v>
      </c>
    </row>
    <row r="172" spans="1:34" ht="15.6" x14ac:dyDescent="0.3">
      <c r="A172" s="127"/>
      <c r="C172" s="4"/>
      <c r="D172" s="4"/>
      <c r="E172" s="8"/>
      <c r="F172" s="5"/>
      <c r="Q172" s="8" t="str">
        <f t="shared" si="10"/>
        <v>!</v>
      </c>
      <c r="R172" s="89" t="s">
        <v>112</v>
      </c>
      <c r="S172" s="8"/>
      <c r="T172" s="121" t="e">
        <f t="shared" si="12"/>
        <v>#VALUE!</v>
      </c>
      <c r="U172" s="4"/>
      <c r="V172" s="4"/>
      <c r="W172" s="9"/>
      <c r="X172" s="4"/>
      <c r="Y172" s="124">
        <f t="shared" si="11"/>
        <v>0</v>
      </c>
      <c r="Z172" s="4"/>
      <c r="AA172" s="122"/>
      <c r="AB172" s="4"/>
      <c r="AC172" s="8" t="s">
        <v>204</v>
      </c>
      <c r="AD172" s="8" t="str">
        <f t="shared" si="13"/>
        <v>00/01/1975</v>
      </c>
      <c r="AE172" s="114">
        <v>0</v>
      </c>
      <c r="AF172" s="114">
        <v>0</v>
      </c>
      <c r="AH172" s="123">
        <f>COUNTIF(AA$2:AA172,"Confirmé")+COUNTIF(AA$2:AA172,"Annulé")+COUNTIF(AA$2:AA172,"En attente")</f>
        <v>0</v>
      </c>
    </row>
    <row r="173" spans="1:34" ht="15.6" x14ac:dyDescent="0.3">
      <c r="A173" s="127"/>
      <c r="C173" s="4"/>
      <c r="D173" s="4"/>
      <c r="E173" s="8"/>
      <c r="F173" s="5"/>
      <c r="Q173" s="8" t="str">
        <f t="shared" si="10"/>
        <v>!</v>
      </c>
      <c r="R173" s="89" t="s">
        <v>112</v>
      </c>
      <c r="S173" s="8"/>
      <c r="T173" s="121" t="e">
        <f t="shared" si="12"/>
        <v>#VALUE!</v>
      </c>
      <c r="U173" s="4"/>
      <c r="V173" s="4"/>
      <c r="W173" s="9"/>
      <c r="X173" s="4"/>
      <c r="Y173" s="124">
        <f t="shared" si="11"/>
        <v>0</v>
      </c>
      <c r="Z173" s="4"/>
      <c r="AA173" s="122"/>
      <c r="AB173" s="4"/>
      <c r="AC173" s="8" t="s">
        <v>205</v>
      </c>
      <c r="AD173" s="8" t="str">
        <f t="shared" si="13"/>
        <v>00/01/1976</v>
      </c>
      <c r="AE173" s="114">
        <v>0</v>
      </c>
      <c r="AF173" s="114">
        <v>0</v>
      </c>
      <c r="AH173" s="123">
        <f>COUNTIF(AA$2:AA173,"Confirmé")+COUNTIF(AA$2:AA173,"Annulé")+COUNTIF(AA$2:AA173,"En attente")</f>
        <v>0</v>
      </c>
    </row>
    <row r="174" spans="1:34" ht="15.6" x14ac:dyDescent="0.3">
      <c r="A174" s="127"/>
      <c r="C174" s="4"/>
      <c r="D174" s="4"/>
      <c r="E174" s="8"/>
      <c r="F174" s="5"/>
      <c r="Q174" s="8" t="str">
        <f t="shared" si="10"/>
        <v>!</v>
      </c>
      <c r="R174" s="89" t="s">
        <v>112</v>
      </c>
      <c r="S174" s="8"/>
      <c r="T174" s="121" t="e">
        <f t="shared" si="12"/>
        <v>#VALUE!</v>
      </c>
      <c r="U174" s="4"/>
      <c r="V174" s="4"/>
      <c r="W174" s="9"/>
      <c r="X174" s="4"/>
      <c r="Y174" s="124">
        <f t="shared" si="11"/>
        <v>0</v>
      </c>
      <c r="Z174" s="4"/>
      <c r="AA174" s="122"/>
      <c r="AB174" s="4"/>
      <c r="AC174" s="8" t="s">
        <v>206</v>
      </c>
      <c r="AD174" s="8" t="str">
        <f t="shared" si="13"/>
        <v>00/01/1977</v>
      </c>
      <c r="AE174" s="114">
        <v>0</v>
      </c>
      <c r="AF174" s="114">
        <v>0</v>
      </c>
      <c r="AH174" s="123">
        <f>COUNTIF(AA$2:AA174,"Confirmé")+COUNTIF(AA$2:AA174,"Annulé")+COUNTIF(AA$2:AA174,"En attente")</f>
        <v>0</v>
      </c>
    </row>
    <row r="175" spans="1:34" ht="15.6" x14ac:dyDescent="0.3">
      <c r="A175" s="127"/>
      <c r="C175" s="4"/>
      <c r="D175" s="4"/>
      <c r="E175" s="8"/>
      <c r="F175" s="5"/>
      <c r="Q175" s="8" t="str">
        <f t="shared" si="10"/>
        <v>!</v>
      </c>
      <c r="R175" s="89" t="s">
        <v>112</v>
      </c>
      <c r="S175" s="8"/>
      <c r="T175" s="121" t="e">
        <f t="shared" si="12"/>
        <v>#VALUE!</v>
      </c>
      <c r="U175" s="4"/>
      <c r="V175" s="4"/>
      <c r="W175" s="9"/>
      <c r="X175" s="4"/>
      <c r="Y175" s="124">
        <f t="shared" si="11"/>
        <v>0</v>
      </c>
      <c r="Z175" s="4"/>
      <c r="AA175" s="122"/>
      <c r="AB175" s="4"/>
      <c r="AC175" s="8" t="s">
        <v>207</v>
      </c>
      <c r="AD175" s="8" t="str">
        <f t="shared" si="13"/>
        <v>00/01/1978</v>
      </c>
      <c r="AE175" s="114">
        <v>0</v>
      </c>
      <c r="AF175" s="114">
        <v>0</v>
      </c>
      <c r="AH175" s="123">
        <f>COUNTIF(AA$2:AA175,"Confirmé")+COUNTIF(AA$2:AA175,"Annulé")+COUNTIF(AA$2:AA175,"En attente")</f>
        <v>0</v>
      </c>
    </row>
    <row r="176" spans="1:34" ht="15.6" x14ac:dyDescent="0.3">
      <c r="A176" s="127"/>
      <c r="C176" s="4"/>
      <c r="D176" s="4"/>
      <c r="E176" s="8"/>
      <c r="F176" s="5"/>
      <c r="Q176" s="8" t="str">
        <f t="shared" si="10"/>
        <v>!</v>
      </c>
      <c r="R176" s="89" t="s">
        <v>112</v>
      </c>
      <c r="S176" s="8"/>
      <c r="T176" s="121" t="e">
        <f t="shared" si="12"/>
        <v>#VALUE!</v>
      </c>
      <c r="U176" s="4"/>
      <c r="V176" s="4"/>
      <c r="W176" s="9"/>
      <c r="X176" s="4"/>
      <c r="Y176" s="124">
        <f t="shared" si="11"/>
        <v>0</v>
      </c>
      <c r="Z176" s="4"/>
      <c r="AA176" s="122"/>
      <c r="AB176" s="4"/>
      <c r="AC176" s="8" t="s">
        <v>208</v>
      </c>
      <c r="AD176" s="8" t="str">
        <f t="shared" si="13"/>
        <v>00/01/1979</v>
      </c>
      <c r="AE176" s="114">
        <v>0</v>
      </c>
      <c r="AF176" s="114">
        <v>0</v>
      </c>
      <c r="AH176" s="123">
        <f>COUNTIF(AA$2:AA176,"Confirmé")+COUNTIF(AA$2:AA176,"Annulé")+COUNTIF(AA$2:AA176,"En attente")</f>
        <v>0</v>
      </c>
    </row>
    <row r="177" spans="1:34" ht="15.6" x14ac:dyDescent="0.3">
      <c r="A177" s="127"/>
      <c r="C177" s="4"/>
      <c r="D177" s="4"/>
      <c r="E177" s="8"/>
      <c r="F177" s="5"/>
      <c r="Q177" s="8" t="str">
        <f t="shared" si="10"/>
        <v>!</v>
      </c>
      <c r="R177" s="89" t="s">
        <v>112</v>
      </c>
      <c r="S177" s="8"/>
      <c r="T177" s="121" t="e">
        <f t="shared" si="12"/>
        <v>#VALUE!</v>
      </c>
      <c r="U177" s="4"/>
      <c r="V177" s="4"/>
      <c r="W177" s="9"/>
      <c r="X177" s="4"/>
      <c r="Y177" s="124">
        <f t="shared" si="11"/>
        <v>0</v>
      </c>
      <c r="Z177" s="4"/>
      <c r="AA177" s="122"/>
      <c r="AB177" s="4"/>
      <c r="AC177" s="8" t="s">
        <v>209</v>
      </c>
      <c r="AD177" s="8" t="str">
        <f t="shared" si="13"/>
        <v>00/01/1980</v>
      </c>
      <c r="AE177" s="114">
        <v>0</v>
      </c>
      <c r="AF177" s="114">
        <v>0</v>
      </c>
      <c r="AH177" s="123">
        <f>COUNTIF(AA$2:AA177,"Confirmé")+COUNTIF(AA$2:AA177,"Annulé")+COUNTIF(AA$2:AA177,"En attente")</f>
        <v>0</v>
      </c>
    </row>
    <row r="178" spans="1:34" ht="15.6" x14ac:dyDescent="0.3">
      <c r="A178" s="127"/>
      <c r="C178" s="4"/>
      <c r="D178" s="4"/>
      <c r="E178" s="8"/>
      <c r="F178" s="5"/>
      <c r="Q178" s="8" t="str">
        <f t="shared" si="10"/>
        <v>!</v>
      </c>
      <c r="R178" s="89" t="s">
        <v>112</v>
      </c>
      <c r="S178" s="8"/>
      <c r="T178" s="121" t="e">
        <f t="shared" si="12"/>
        <v>#VALUE!</v>
      </c>
      <c r="U178" s="4"/>
      <c r="V178" s="4"/>
      <c r="W178" s="9"/>
      <c r="X178" s="4"/>
      <c r="Y178" s="124">
        <f t="shared" si="11"/>
        <v>0</v>
      </c>
      <c r="Z178" s="4"/>
      <c r="AA178" s="122"/>
      <c r="AB178" s="4"/>
      <c r="AC178" s="8" t="s">
        <v>210</v>
      </c>
      <c r="AD178" s="8" t="str">
        <f t="shared" si="13"/>
        <v>00/01/1981</v>
      </c>
      <c r="AE178" s="114">
        <v>0</v>
      </c>
      <c r="AF178" s="114">
        <v>0</v>
      </c>
      <c r="AH178" s="123">
        <f>COUNTIF(AA$2:AA178,"Confirmé")+COUNTIF(AA$2:AA178,"Annulé")+COUNTIF(AA$2:AA178,"En attente")</f>
        <v>0</v>
      </c>
    </row>
    <row r="179" spans="1:34" ht="15.6" x14ac:dyDescent="0.3">
      <c r="A179" s="127"/>
      <c r="C179" s="4"/>
      <c r="D179" s="4"/>
      <c r="E179" s="8"/>
      <c r="F179" s="5"/>
      <c r="Q179" s="8" t="str">
        <f t="shared" si="10"/>
        <v>!</v>
      </c>
      <c r="R179" s="89" t="s">
        <v>112</v>
      </c>
      <c r="S179" s="8"/>
      <c r="T179" s="121" t="e">
        <f t="shared" si="12"/>
        <v>#VALUE!</v>
      </c>
      <c r="U179" s="4"/>
      <c r="V179" s="4"/>
      <c r="W179" s="9"/>
      <c r="X179" s="4"/>
      <c r="Y179" s="124">
        <f t="shared" si="11"/>
        <v>0</v>
      </c>
      <c r="Z179" s="4"/>
      <c r="AA179" s="122"/>
      <c r="AB179" s="4"/>
      <c r="AC179" s="8" t="s">
        <v>211</v>
      </c>
      <c r="AD179" s="8" t="str">
        <f t="shared" si="13"/>
        <v>00/01/1982</v>
      </c>
      <c r="AE179" s="114">
        <v>0</v>
      </c>
      <c r="AF179" s="114">
        <v>0</v>
      </c>
      <c r="AH179" s="123">
        <f>COUNTIF(AA$2:AA179,"Confirmé")+COUNTIF(AA$2:AA179,"Annulé")+COUNTIF(AA$2:AA179,"En attente")</f>
        <v>0</v>
      </c>
    </row>
    <row r="180" spans="1:34" ht="15.6" x14ac:dyDescent="0.3">
      <c r="A180" s="127"/>
      <c r="C180" s="4"/>
      <c r="D180" s="4"/>
      <c r="E180" s="8"/>
      <c r="F180" s="5"/>
      <c r="Q180" s="8" t="str">
        <f t="shared" si="10"/>
        <v>!</v>
      </c>
      <c r="R180" s="89" t="s">
        <v>112</v>
      </c>
      <c r="S180" s="8"/>
      <c r="T180" s="121" t="e">
        <f t="shared" si="12"/>
        <v>#VALUE!</v>
      </c>
      <c r="U180" s="4"/>
      <c r="V180" s="4"/>
      <c r="W180" s="9"/>
      <c r="X180" s="4"/>
      <c r="Y180" s="124">
        <f t="shared" si="11"/>
        <v>0</v>
      </c>
      <c r="Z180" s="4"/>
      <c r="AA180" s="122"/>
      <c r="AB180" s="4"/>
      <c r="AC180" s="8" t="s">
        <v>212</v>
      </c>
      <c r="AD180" s="8" t="str">
        <f t="shared" si="13"/>
        <v>00/01/1983</v>
      </c>
      <c r="AE180" s="114">
        <v>0</v>
      </c>
      <c r="AF180" s="114">
        <v>0</v>
      </c>
      <c r="AH180" s="123">
        <f>COUNTIF(AA$2:AA180,"Confirmé")+COUNTIF(AA$2:AA180,"Annulé")+COUNTIF(AA$2:AA180,"En attente")</f>
        <v>0</v>
      </c>
    </row>
    <row r="181" spans="1:34" ht="15.6" x14ac:dyDescent="0.3">
      <c r="A181" s="127"/>
      <c r="C181" s="4"/>
      <c r="D181" s="4"/>
      <c r="E181" s="8"/>
      <c r="F181" s="5"/>
      <c r="Q181" s="8" t="str">
        <f t="shared" si="10"/>
        <v>!</v>
      </c>
      <c r="R181" s="89" t="s">
        <v>112</v>
      </c>
      <c r="S181" s="8"/>
      <c r="T181" s="121" t="e">
        <f t="shared" si="12"/>
        <v>#VALUE!</v>
      </c>
      <c r="U181" s="4"/>
      <c r="V181" s="4"/>
      <c r="W181" s="9"/>
      <c r="X181" s="4"/>
      <c r="Y181" s="124">
        <f t="shared" si="11"/>
        <v>0</v>
      </c>
      <c r="Z181" s="4"/>
      <c r="AA181" s="122"/>
      <c r="AB181" s="4"/>
      <c r="AC181" s="8" t="s">
        <v>213</v>
      </c>
      <c r="AD181" s="8" t="str">
        <f t="shared" si="13"/>
        <v>00/01/1984</v>
      </c>
      <c r="AE181" s="114">
        <v>0</v>
      </c>
      <c r="AF181" s="114">
        <v>0</v>
      </c>
      <c r="AH181" s="123">
        <f>COUNTIF(AA$2:AA181,"Confirmé")+COUNTIF(AA$2:AA181,"Annulé")+COUNTIF(AA$2:AA181,"En attente")</f>
        <v>0</v>
      </c>
    </row>
    <row r="182" spans="1:34" ht="15.6" x14ac:dyDescent="0.3">
      <c r="A182" s="127"/>
      <c r="C182" s="4"/>
      <c r="D182" s="4"/>
      <c r="E182" s="8"/>
      <c r="F182" s="5"/>
      <c r="Q182" s="8" t="str">
        <f t="shared" si="10"/>
        <v>!</v>
      </c>
      <c r="R182" s="89" t="s">
        <v>112</v>
      </c>
      <c r="S182" s="8"/>
      <c r="T182" s="121" t="e">
        <f t="shared" si="12"/>
        <v>#VALUE!</v>
      </c>
      <c r="U182" s="4"/>
      <c r="V182" s="4"/>
      <c r="W182" s="9"/>
      <c r="X182" s="4"/>
      <c r="Y182" s="124">
        <f t="shared" si="11"/>
        <v>0</v>
      </c>
      <c r="Z182" s="4"/>
      <c r="AA182" s="122"/>
      <c r="AB182" s="4"/>
      <c r="AC182" s="8" t="s">
        <v>214</v>
      </c>
      <c r="AD182" s="8" t="str">
        <f t="shared" si="13"/>
        <v>00/01/1985</v>
      </c>
      <c r="AE182" s="114">
        <v>0</v>
      </c>
      <c r="AF182" s="114">
        <v>0</v>
      </c>
      <c r="AH182" s="123">
        <f>COUNTIF(AA$2:AA182,"Confirmé")+COUNTIF(AA$2:AA182,"Annulé")+COUNTIF(AA$2:AA182,"En attente")</f>
        <v>0</v>
      </c>
    </row>
    <row r="183" spans="1:34" ht="15.6" x14ac:dyDescent="0.3">
      <c r="A183" s="127"/>
      <c r="C183" s="4"/>
      <c r="D183" s="4"/>
      <c r="E183" s="8"/>
      <c r="F183" s="5"/>
      <c r="Q183" s="8" t="str">
        <f t="shared" si="10"/>
        <v>!</v>
      </c>
      <c r="R183" s="89" t="s">
        <v>112</v>
      </c>
      <c r="S183" s="8"/>
      <c r="T183" s="121" t="e">
        <f t="shared" si="12"/>
        <v>#VALUE!</v>
      </c>
      <c r="U183" s="4"/>
      <c r="V183" s="4"/>
      <c r="W183" s="9"/>
      <c r="X183" s="4"/>
      <c r="Y183" s="124">
        <f t="shared" si="11"/>
        <v>0</v>
      </c>
      <c r="Z183" s="4"/>
      <c r="AA183" s="122"/>
      <c r="AB183" s="4"/>
      <c r="AC183" s="8" t="s">
        <v>215</v>
      </c>
      <c r="AD183" s="8" t="str">
        <f t="shared" si="13"/>
        <v>00/01/1986</v>
      </c>
      <c r="AE183" s="114">
        <v>0</v>
      </c>
      <c r="AF183" s="114">
        <v>0</v>
      </c>
      <c r="AH183" s="123">
        <f>COUNTIF(AA$2:AA183,"Confirmé")+COUNTIF(AA$2:AA183,"Annulé")+COUNTIF(AA$2:AA183,"En attente")</f>
        <v>0</v>
      </c>
    </row>
    <row r="184" spans="1:34" ht="15.6" x14ac:dyDescent="0.3">
      <c r="A184" s="127"/>
      <c r="C184" s="4"/>
      <c r="D184" s="4"/>
      <c r="E184" s="8"/>
      <c r="F184" s="5"/>
      <c r="Q184" s="8" t="str">
        <f t="shared" si="10"/>
        <v>!</v>
      </c>
      <c r="R184" s="89" t="s">
        <v>112</v>
      </c>
      <c r="S184" s="8"/>
      <c r="T184" s="121" t="e">
        <f t="shared" si="12"/>
        <v>#VALUE!</v>
      </c>
      <c r="U184" s="4"/>
      <c r="V184" s="4"/>
      <c r="W184" s="9"/>
      <c r="X184" s="4"/>
      <c r="Y184" s="124">
        <f t="shared" si="11"/>
        <v>0</v>
      </c>
      <c r="Z184" s="4"/>
      <c r="AA184" s="122"/>
      <c r="AB184" s="4"/>
      <c r="AC184" s="8" t="s">
        <v>216</v>
      </c>
      <c r="AD184" s="8" t="str">
        <f t="shared" si="13"/>
        <v>00/01/1987</v>
      </c>
      <c r="AE184" s="114">
        <v>0</v>
      </c>
      <c r="AF184" s="114">
        <v>0</v>
      </c>
      <c r="AH184" s="123">
        <f>COUNTIF(AA$2:AA184,"Confirmé")+COUNTIF(AA$2:AA184,"Annulé")+COUNTIF(AA$2:AA184,"En attente")</f>
        <v>0</v>
      </c>
    </row>
    <row r="185" spans="1:34" ht="15.6" x14ac:dyDescent="0.3">
      <c r="A185" s="127"/>
      <c r="C185" s="4"/>
      <c r="D185" s="4"/>
      <c r="E185" s="8"/>
      <c r="F185" s="5"/>
      <c r="Q185" s="8" t="str">
        <f t="shared" si="10"/>
        <v>!</v>
      </c>
      <c r="R185" s="89" t="s">
        <v>112</v>
      </c>
      <c r="S185" s="8"/>
      <c r="T185" s="121" t="e">
        <f t="shared" si="12"/>
        <v>#VALUE!</v>
      </c>
      <c r="U185" s="4"/>
      <c r="V185" s="4"/>
      <c r="W185" s="9"/>
      <c r="X185" s="4"/>
      <c r="Y185" s="124">
        <f t="shared" si="11"/>
        <v>0</v>
      </c>
      <c r="Z185" s="4"/>
      <c r="AA185" s="122"/>
      <c r="AB185" s="4"/>
      <c r="AC185" s="8" t="s">
        <v>217</v>
      </c>
      <c r="AD185" s="8" t="str">
        <f t="shared" si="13"/>
        <v>00/01/1988</v>
      </c>
      <c r="AE185" s="114">
        <v>0</v>
      </c>
      <c r="AF185" s="114">
        <v>0</v>
      </c>
      <c r="AH185" s="123">
        <f>COUNTIF(AA$2:AA185,"Confirmé")+COUNTIF(AA$2:AA185,"Annulé")+COUNTIF(AA$2:AA185,"En attente")</f>
        <v>0</v>
      </c>
    </row>
    <row r="186" spans="1:34" ht="15.6" x14ac:dyDescent="0.3">
      <c r="A186" s="127"/>
      <c r="C186" s="4"/>
      <c r="D186" s="4"/>
      <c r="E186" s="8"/>
      <c r="F186" s="5"/>
      <c r="Q186" s="8" t="str">
        <f t="shared" si="10"/>
        <v>!</v>
      </c>
      <c r="R186" s="89" t="s">
        <v>112</v>
      </c>
      <c r="S186" s="8"/>
      <c r="T186" s="121" t="e">
        <f t="shared" si="12"/>
        <v>#VALUE!</v>
      </c>
      <c r="U186" s="4"/>
      <c r="V186" s="4"/>
      <c r="W186" s="9"/>
      <c r="X186" s="4"/>
      <c r="Y186" s="124">
        <f t="shared" si="11"/>
        <v>0</v>
      </c>
      <c r="Z186" s="4"/>
      <c r="AA186" s="122"/>
      <c r="AB186" s="4"/>
      <c r="AC186" s="8" t="s">
        <v>218</v>
      </c>
      <c r="AD186" s="8" t="str">
        <f t="shared" si="13"/>
        <v>00/01/1989</v>
      </c>
      <c r="AE186" s="114">
        <v>0</v>
      </c>
      <c r="AF186" s="114">
        <v>0</v>
      </c>
      <c r="AH186" s="123">
        <f>COUNTIF(AA$2:AA186,"Confirmé")+COUNTIF(AA$2:AA186,"Annulé")+COUNTIF(AA$2:AA186,"En attente")</f>
        <v>0</v>
      </c>
    </row>
    <row r="187" spans="1:34" ht="15.6" x14ac:dyDescent="0.3">
      <c r="A187" s="127"/>
      <c r="C187" s="4"/>
      <c r="D187" s="4"/>
      <c r="E187" s="8"/>
      <c r="F187" s="5"/>
      <c r="Q187" s="8" t="str">
        <f t="shared" si="10"/>
        <v>!</v>
      </c>
      <c r="R187" s="89" t="s">
        <v>112</v>
      </c>
      <c r="S187" s="8"/>
      <c r="T187" s="121" t="e">
        <f t="shared" si="12"/>
        <v>#VALUE!</v>
      </c>
      <c r="U187" s="4"/>
      <c r="V187" s="4"/>
      <c r="W187" s="9"/>
      <c r="X187" s="4"/>
      <c r="Y187" s="124">
        <f t="shared" si="11"/>
        <v>0</v>
      </c>
      <c r="Z187" s="4"/>
      <c r="AA187" s="122"/>
      <c r="AB187" s="4"/>
      <c r="AC187" s="8" t="s">
        <v>219</v>
      </c>
      <c r="AD187" s="8" t="str">
        <f t="shared" si="13"/>
        <v>00/01/1990</v>
      </c>
      <c r="AE187" s="114">
        <v>0</v>
      </c>
      <c r="AF187" s="114">
        <v>0</v>
      </c>
      <c r="AH187" s="123">
        <f>COUNTIF(AA$2:AA187,"Confirmé")+COUNTIF(AA$2:AA187,"Annulé")+COUNTIF(AA$2:AA187,"En attente")</f>
        <v>0</v>
      </c>
    </row>
    <row r="188" spans="1:34" ht="15.6" x14ac:dyDescent="0.3">
      <c r="A188" s="127"/>
      <c r="C188" s="4"/>
      <c r="D188" s="4"/>
      <c r="E188" s="8"/>
      <c r="F188" s="5"/>
      <c r="Q188" s="8" t="str">
        <f t="shared" si="10"/>
        <v>!</v>
      </c>
      <c r="R188" s="89" t="s">
        <v>112</v>
      </c>
      <c r="S188" s="8"/>
      <c r="T188" s="121" t="e">
        <f t="shared" si="12"/>
        <v>#VALUE!</v>
      </c>
      <c r="U188" s="4"/>
      <c r="V188" s="4"/>
      <c r="W188" s="9"/>
      <c r="X188" s="4"/>
      <c r="Y188" s="124">
        <f t="shared" si="11"/>
        <v>0</v>
      </c>
      <c r="Z188" s="4"/>
      <c r="AA188" s="122"/>
      <c r="AB188" s="4"/>
      <c r="AC188" s="8" t="s">
        <v>220</v>
      </c>
      <c r="AD188" s="8" t="str">
        <f t="shared" si="13"/>
        <v>00/01/1991</v>
      </c>
      <c r="AE188" s="114">
        <v>0</v>
      </c>
      <c r="AF188" s="114">
        <v>0</v>
      </c>
      <c r="AH188" s="123">
        <f>COUNTIF(AA$2:AA188,"Confirmé")+COUNTIF(AA$2:AA188,"Annulé")+COUNTIF(AA$2:AA188,"En attente")</f>
        <v>0</v>
      </c>
    </row>
    <row r="189" spans="1:34" ht="15.6" x14ac:dyDescent="0.3">
      <c r="A189" s="127"/>
      <c r="C189" s="4"/>
      <c r="D189" s="4"/>
      <c r="E189" s="8"/>
      <c r="F189" s="5"/>
      <c r="Q189" s="8" t="str">
        <f t="shared" si="10"/>
        <v>!</v>
      </c>
      <c r="R189" s="89" t="s">
        <v>112</v>
      </c>
      <c r="S189" s="8"/>
      <c r="T189" s="121" t="e">
        <f t="shared" si="12"/>
        <v>#VALUE!</v>
      </c>
      <c r="U189" s="4"/>
      <c r="V189" s="4"/>
      <c r="W189" s="9"/>
      <c r="X189" s="4"/>
      <c r="Y189" s="124">
        <f t="shared" si="11"/>
        <v>0</v>
      </c>
      <c r="Z189" s="4"/>
      <c r="AA189" s="122"/>
      <c r="AB189" s="4"/>
      <c r="AC189" s="8" t="s">
        <v>221</v>
      </c>
      <c r="AD189" s="8" t="str">
        <f t="shared" si="13"/>
        <v>00/01/1992</v>
      </c>
      <c r="AE189" s="114">
        <v>0</v>
      </c>
      <c r="AF189" s="114">
        <v>0</v>
      </c>
      <c r="AH189" s="123">
        <f>COUNTIF(AA$2:AA189,"Confirmé")+COUNTIF(AA$2:AA189,"Annulé")+COUNTIF(AA$2:AA189,"En attente")</f>
        <v>0</v>
      </c>
    </row>
    <row r="190" spans="1:34" ht="15.6" x14ac:dyDescent="0.3">
      <c r="A190" s="127"/>
      <c r="C190" s="4"/>
      <c r="D190" s="4"/>
      <c r="E190" s="8"/>
      <c r="F190" s="5"/>
      <c r="Q190" s="8" t="str">
        <f t="shared" si="10"/>
        <v>!</v>
      </c>
      <c r="R190" s="89" t="s">
        <v>112</v>
      </c>
      <c r="S190" s="8"/>
      <c r="T190" s="121" t="e">
        <f t="shared" si="12"/>
        <v>#VALUE!</v>
      </c>
      <c r="U190" s="4"/>
      <c r="V190" s="4"/>
      <c r="W190" s="9"/>
      <c r="X190" s="4"/>
      <c r="Y190" s="124">
        <f t="shared" si="11"/>
        <v>0</v>
      </c>
      <c r="Z190" s="4"/>
      <c r="AA190" s="122"/>
      <c r="AB190" s="4"/>
      <c r="AC190" s="8" t="s">
        <v>222</v>
      </c>
      <c r="AD190" s="8" t="str">
        <f t="shared" si="13"/>
        <v>00/01/1993</v>
      </c>
      <c r="AE190" s="114">
        <v>0</v>
      </c>
      <c r="AF190" s="114">
        <v>0</v>
      </c>
      <c r="AH190" s="123">
        <f>COUNTIF(AA$2:AA190,"Confirmé")+COUNTIF(AA$2:AA190,"Annulé")+COUNTIF(AA$2:AA190,"En attente")</f>
        <v>0</v>
      </c>
    </row>
    <row r="191" spans="1:34" ht="15.6" x14ac:dyDescent="0.3">
      <c r="A191" s="127"/>
      <c r="C191" s="4"/>
      <c r="D191" s="4"/>
      <c r="E191" s="8"/>
      <c r="F191" s="5"/>
      <c r="Q191" s="8" t="str">
        <f t="shared" si="10"/>
        <v>!</v>
      </c>
      <c r="R191" s="89" t="s">
        <v>112</v>
      </c>
      <c r="S191" s="8"/>
      <c r="T191" s="121" t="e">
        <f t="shared" si="12"/>
        <v>#VALUE!</v>
      </c>
      <c r="U191" s="4"/>
      <c r="V191" s="4"/>
      <c r="W191" s="9"/>
      <c r="X191" s="4"/>
      <c r="Y191" s="124">
        <f t="shared" si="11"/>
        <v>0</v>
      </c>
      <c r="Z191" s="4"/>
      <c r="AA191" s="122"/>
      <c r="AB191" s="4"/>
      <c r="AC191" s="8" t="s">
        <v>223</v>
      </c>
      <c r="AD191" s="8" t="str">
        <f t="shared" si="13"/>
        <v>00/01/1994</v>
      </c>
      <c r="AE191" s="114">
        <v>0</v>
      </c>
      <c r="AF191" s="114">
        <v>0</v>
      </c>
      <c r="AH191" s="123">
        <f>COUNTIF(AA$2:AA191,"Confirmé")+COUNTIF(AA$2:AA191,"Annulé")+COUNTIF(AA$2:AA191,"En attente")</f>
        <v>0</v>
      </c>
    </row>
    <row r="192" spans="1:34" ht="15.6" x14ac:dyDescent="0.3">
      <c r="A192" s="127"/>
      <c r="C192" s="4"/>
      <c r="D192" s="4"/>
      <c r="E192" s="8"/>
      <c r="F192" s="5"/>
      <c r="Q192" s="8" t="str">
        <f t="shared" ref="Q192:Q255" si="14">TEXT(R192,"mmmm")</f>
        <v>!</v>
      </c>
      <c r="R192" s="89" t="s">
        <v>112</v>
      </c>
      <c r="S192" s="8"/>
      <c r="T192" s="121" t="e">
        <f t="shared" si="12"/>
        <v>#VALUE!</v>
      </c>
      <c r="U192" s="4"/>
      <c r="V192" s="4"/>
      <c r="W192" s="9"/>
      <c r="X192" s="4"/>
      <c r="Y192" s="124">
        <f t="shared" ref="Y192:Y255" si="15">IF(X192="",0,LEN(X192)-LEN(SUBSTITUTE(X192,CHAR(44),""))+1)</f>
        <v>0</v>
      </c>
      <c r="Z192" s="4"/>
      <c r="AA192" s="122"/>
      <c r="AB192" s="4"/>
      <c r="AC192" s="8" t="s">
        <v>224</v>
      </c>
      <c r="AD192" s="8" t="str">
        <f t="shared" si="13"/>
        <v>00/01/1995</v>
      </c>
      <c r="AE192" s="114">
        <v>0</v>
      </c>
      <c r="AF192" s="114">
        <v>0</v>
      </c>
      <c r="AH192" s="123">
        <f>COUNTIF(AA$2:AA192,"Confirmé")+COUNTIF(AA$2:AA192,"Annulé")+COUNTIF(AA$2:AA192,"En attente")</f>
        <v>0</v>
      </c>
    </row>
    <row r="193" spans="1:34" ht="15.6" x14ac:dyDescent="0.3">
      <c r="A193" s="127"/>
      <c r="C193" s="4"/>
      <c r="D193" s="4"/>
      <c r="E193" s="8"/>
      <c r="F193" s="5"/>
      <c r="Q193" s="8" t="str">
        <f t="shared" si="14"/>
        <v>!</v>
      </c>
      <c r="R193" s="89" t="s">
        <v>112</v>
      </c>
      <c r="S193" s="8"/>
      <c r="T193" s="121" t="e">
        <f t="shared" si="12"/>
        <v>#VALUE!</v>
      </c>
      <c r="U193" s="4"/>
      <c r="V193" s="4"/>
      <c r="W193" s="9"/>
      <c r="X193" s="4"/>
      <c r="Y193" s="124">
        <f t="shared" si="15"/>
        <v>0</v>
      </c>
      <c r="Z193" s="4"/>
      <c r="AA193" s="122"/>
      <c r="AB193" s="4"/>
      <c r="AC193" s="8" t="s">
        <v>225</v>
      </c>
      <c r="AD193" s="8" t="str">
        <f t="shared" si="13"/>
        <v>00/01/1996</v>
      </c>
      <c r="AE193" s="114">
        <v>0</v>
      </c>
      <c r="AF193" s="114">
        <v>0</v>
      </c>
      <c r="AH193" s="123">
        <f>COUNTIF(AA$2:AA193,"Confirmé")+COUNTIF(AA$2:AA193,"Annulé")+COUNTIF(AA$2:AA193,"En attente")</f>
        <v>0</v>
      </c>
    </row>
    <row r="194" spans="1:34" ht="15.6" x14ac:dyDescent="0.3">
      <c r="A194" s="127"/>
      <c r="C194" s="4"/>
      <c r="D194" s="4"/>
      <c r="E194" s="8"/>
      <c r="F194" s="5"/>
      <c r="Q194" s="8" t="str">
        <f t="shared" si="14"/>
        <v>!</v>
      </c>
      <c r="R194" s="89" t="s">
        <v>112</v>
      </c>
      <c r="S194" s="8"/>
      <c r="T194" s="121" t="e">
        <f t="shared" si="12"/>
        <v>#VALUE!</v>
      </c>
      <c r="U194" s="4"/>
      <c r="V194" s="4"/>
      <c r="W194" s="9"/>
      <c r="X194" s="4"/>
      <c r="Y194" s="124">
        <f t="shared" si="15"/>
        <v>0</v>
      </c>
      <c r="Z194" s="4"/>
      <c r="AA194" s="122"/>
      <c r="AB194" s="4"/>
      <c r="AC194" s="8" t="s">
        <v>226</v>
      </c>
      <c r="AD194" s="8" t="str">
        <f t="shared" si="13"/>
        <v>00/01/1997</v>
      </c>
      <c r="AE194" s="114">
        <v>0</v>
      </c>
      <c r="AF194" s="114">
        <v>0</v>
      </c>
      <c r="AH194" s="123">
        <f>COUNTIF(AA$2:AA194,"Confirmé")+COUNTIF(AA$2:AA194,"Annulé")+COUNTIF(AA$2:AA194,"En attente")</f>
        <v>0</v>
      </c>
    </row>
    <row r="195" spans="1:34" ht="15.6" x14ac:dyDescent="0.3">
      <c r="A195" s="127"/>
      <c r="C195" s="4"/>
      <c r="D195" s="4"/>
      <c r="E195" s="8"/>
      <c r="F195" s="5"/>
      <c r="Q195" s="8" t="str">
        <f t="shared" si="14"/>
        <v>!</v>
      </c>
      <c r="R195" s="89" t="s">
        <v>112</v>
      </c>
      <c r="S195" s="8"/>
      <c r="T195" s="121" t="e">
        <f t="shared" si="12"/>
        <v>#VALUE!</v>
      </c>
      <c r="U195" s="4"/>
      <c r="V195" s="4"/>
      <c r="W195" s="9"/>
      <c r="X195" s="4"/>
      <c r="Y195" s="124">
        <f t="shared" si="15"/>
        <v>0</v>
      </c>
      <c r="Z195" s="4"/>
      <c r="AA195" s="122"/>
      <c r="AB195" s="4"/>
      <c r="AC195" s="8" t="s">
        <v>227</v>
      </c>
      <c r="AD195" s="8" t="str">
        <f t="shared" si="13"/>
        <v>00/01/1998</v>
      </c>
      <c r="AE195" s="114">
        <v>0</v>
      </c>
      <c r="AF195" s="114">
        <v>0</v>
      </c>
      <c r="AH195" s="123">
        <f>COUNTIF(AA$2:AA195,"Confirmé")+COUNTIF(AA$2:AA195,"Annulé")+COUNTIF(AA$2:AA195,"En attente")</f>
        <v>0</v>
      </c>
    </row>
    <row r="196" spans="1:34" ht="15.6" x14ac:dyDescent="0.3">
      <c r="A196" s="127"/>
      <c r="C196" s="4"/>
      <c r="D196" s="4"/>
      <c r="E196" s="8"/>
      <c r="F196" s="5"/>
      <c r="Q196" s="8" t="str">
        <f t="shared" si="14"/>
        <v>!</v>
      </c>
      <c r="R196" s="89" t="s">
        <v>112</v>
      </c>
      <c r="S196" s="8"/>
      <c r="T196" s="121" t="e">
        <f t="shared" si="12"/>
        <v>#VALUE!</v>
      </c>
      <c r="U196" s="4"/>
      <c r="V196" s="4"/>
      <c r="W196" s="9"/>
      <c r="X196" s="4"/>
      <c r="Y196" s="124">
        <f t="shared" si="15"/>
        <v>0</v>
      </c>
      <c r="Z196" s="4"/>
      <c r="AA196" s="122"/>
      <c r="AB196" s="4"/>
      <c r="AC196" s="8" t="s">
        <v>228</v>
      </c>
      <c r="AD196" s="8" t="str">
        <f t="shared" si="13"/>
        <v>00/01/1999</v>
      </c>
      <c r="AE196" s="114">
        <v>0</v>
      </c>
      <c r="AF196" s="114">
        <v>0</v>
      </c>
      <c r="AH196" s="123">
        <f>COUNTIF(AA$2:AA196,"Confirmé")+COUNTIF(AA$2:AA196,"Annulé")+COUNTIF(AA$2:AA196,"En attente")</f>
        <v>0</v>
      </c>
    </row>
    <row r="197" spans="1:34" ht="15.6" x14ac:dyDescent="0.3">
      <c r="A197" s="127"/>
      <c r="C197" s="4"/>
      <c r="D197" s="4"/>
      <c r="E197" s="8"/>
      <c r="F197" s="5"/>
      <c r="Q197" s="8" t="str">
        <f t="shared" si="14"/>
        <v>!</v>
      </c>
      <c r="R197" s="89" t="s">
        <v>112</v>
      </c>
      <c r="S197" s="8"/>
      <c r="T197" s="121" t="e">
        <f t="shared" si="12"/>
        <v>#VALUE!</v>
      </c>
      <c r="U197" s="4"/>
      <c r="V197" s="4"/>
      <c r="W197" s="9"/>
      <c r="X197" s="4"/>
      <c r="Y197" s="124">
        <f t="shared" si="15"/>
        <v>0</v>
      </c>
      <c r="Z197" s="4"/>
      <c r="AA197" s="122"/>
      <c r="AB197" s="4"/>
      <c r="AC197" s="8" t="s">
        <v>229</v>
      </c>
      <c r="AD197" s="8" t="str">
        <f t="shared" si="13"/>
        <v>00/01/2000</v>
      </c>
      <c r="AE197" s="114">
        <v>0</v>
      </c>
      <c r="AF197" s="114">
        <v>0</v>
      </c>
      <c r="AH197" s="123">
        <f>COUNTIF(AA$2:AA197,"Confirmé")+COUNTIF(AA$2:AA197,"Annulé")+COUNTIF(AA$2:AA197,"En attente")</f>
        <v>0</v>
      </c>
    </row>
    <row r="198" spans="1:34" ht="15.6" x14ac:dyDescent="0.3">
      <c r="A198" s="127"/>
      <c r="C198" s="4"/>
      <c r="D198" s="4"/>
      <c r="E198" s="8"/>
      <c r="F198" s="5"/>
      <c r="Q198" s="8" t="str">
        <f t="shared" si="14"/>
        <v>!</v>
      </c>
      <c r="R198" s="89" t="s">
        <v>112</v>
      </c>
      <c r="S198" s="8"/>
      <c r="T198" s="121" t="e">
        <f t="shared" si="12"/>
        <v>#VALUE!</v>
      </c>
      <c r="U198" s="4"/>
      <c r="V198" s="4"/>
      <c r="W198" s="9"/>
      <c r="X198" s="4"/>
      <c r="Y198" s="124">
        <f t="shared" si="15"/>
        <v>0</v>
      </c>
      <c r="Z198" s="4"/>
      <c r="AA198" s="122"/>
      <c r="AB198" s="4"/>
      <c r="AC198" s="8" t="s">
        <v>230</v>
      </c>
      <c r="AD198" s="8" t="str">
        <f t="shared" si="13"/>
        <v>00/01/2001</v>
      </c>
      <c r="AE198" s="114">
        <v>0</v>
      </c>
      <c r="AF198" s="114">
        <v>0</v>
      </c>
      <c r="AH198" s="123">
        <f>COUNTIF(AA$2:AA198,"Confirmé")+COUNTIF(AA$2:AA198,"Annulé")+COUNTIF(AA$2:AA198,"En attente")</f>
        <v>0</v>
      </c>
    </row>
    <row r="199" spans="1:34" ht="15.6" x14ac:dyDescent="0.3">
      <c r="A199" s="127"/>
      <c r="C199" s="4"/>
      <c r="D199" s="4"/>
      <c r="E199" s="8"/>
      <c r="F199" s="5"/>
      <c r="Q199" s="8" t="str">
        <f t="shared" si="14"/>
        <v>!</v>
      </c>
      <c r="R199" s="89" t="s">
        <v>112</v>
      </c>
      <c r="S199" s="8"/>
      <c r="T199" s="121" t="e">
        <f t="shared" si="12"/>
        <v>#VALUE!</v>
      </c>
      <c r="U199" s="4"/>
      <c r="V199" s="4"/>
      <c r="W199" s="9"/>
      <c r="X199" s="4"/>
      <c r="Y199" s="124">
        <f t="shared" si="15"/>
        <v>0</v>
      </c>
      <c r="Z199" s="4"/>
      <c r="AA199" s="122"/>
      <c r="AB199" s="4"/>
      <c r="AC199" s="8" t="s">
        <v>231</v>
      </c>
      <c r="AD199" s="8" t="str">
        <f t="shared" si="13"/>
        <v>00/01/2002</v>
      </c>
      <c r="AE199" s="114">
        <v>0</v>
      </c>
      <c r="AF199" s="114">
        <v>0</v>
      </c>
      <c r="AH199" s="123">
        <f>COUNTIF(AA$2:AA199,"Confirmé")+COUNTIF(AA$2:AA199,"Annulé")+COUNTIF(AA$2:AA199,"En attente")</f>
        <v>0</v>
      </c>
    </row>
    <row r="200" spans="1:34" ht="15.6" x14ac:dyDescent="0.3">
      <c r="A200" s="127"/>
      <c r="C200" s="4"/>
      <c r="D200" s="4"/>
      <c r="E200" s="8"/>
      <c r="F200" s="5"/>
      <c r="Q200" s="8" t="str">
        <f t="shared" si="14"/>
        <v>!</v>
      </c>
      <c r="R200" s="89" t="s">
        <v>112</v>
      </c>
      <c r="S200" s="8"/>
      <c r="T200" s="121" t="e">
        <f t="shared" si="12"/>
        <v>#VALUE!</v>
      </c>
      <c r="U200" s="4"/>
      <c r="V200" s="4"/>
      <c r="W200" s="9"/>
      <c r="X200" s="4"/>
      <c r="Y200" s="124">
        <f t="shared" si="15"/>
        <v>0</v>
      </c>
      <c r="Z200" s="4"/>
      <c r="AA200" s="122"/>
      <c r="AB200" s="4"/>
      <c r="AC200" s="8" t="s">
        <v>232</v>
      </c>
      <c r="AD200" s="8" t="str">
        <f t="shared" si="13"/>
        <v>00/01/2003</v>
      </c>
      <c r="AE200" s="114">
        <v>0</v>
      </c>
      <c r="AF200" s="114">
        <v>0</v>
      </c>
      <c r="AH200" s="123">
        <f>COUNTIF(AA$2:AA200,"Confirmé")+COUNTIF(AA$2:AA200,"Annulé")+COUNTIF(AA$2:AA200,"En attente")</f>
        <v>0</v>
      </c>
    </row>
    <row r="201" spans="1:34" ht="15.6" x14ac:dyDescent="0.3">
      <c r="A201" s="127"/>
      <c r="C201" s="4"/>
      <c r="D201" s="4"/>
      <c r="E201" s="8"/>
      <c r="F201" s="5"/>
      <c r="Q201" s="8" t="str">
        <f t="shared" si="14"/>
        <v>!</v>
      </c>
      <c r="R201" s="89" t="s">
        <v>112</v>
      </c>
      <c r="S201" s="8"/>
      <c r="T201" s="121" t="e">
        <f t="shared" si="12"/>
        <v>#VALUE!</v>
      </c>
      <c r="U201" s="4"/>
      <c r="V201" s="4"/>
      <c r="W201" s="9"/>
      <c r="X201" s="4"/>
      <c r="Y201" s="124">
        <f t="shared" si="15"/>
        <v>0</v>
      </c>
      <c r="Z201" s="4"/>
      <c r="AA201" s="122"/>
      <c r="AB201" s="4"/>
      <c r="AC201" s="8" t="s">
        <v>233</v>
      </c>
      <c r="AD201" s="8" t="str">
        <f t="shared" si="13"/>
        <v>00/01/2004</v>
      </c>
      <c r="AE201" s="114">
        <v>0</v>
      </c>
      <c r="AF201" s="114">
        <v>0</v>
      </c>
      <c r="AH201" s="123">
        <f>COUNTIF(AA$2:AA201,"Confirmé")+COUNTIF(AA$2:AA201,"Annulé")+COUNTIF(AA$2:AA201,"En attente")</f>
        <v>0</v>
      </c>
    </row>
    <row r="202" spans="1:34" ht="15.6" x14ac:dyDescent="0.3">
      <c r="A202" s="127"/>
      <c r="C202" s="4"/>
      <c r="D202" s="4"/>
      <c r="E202" s="8"/>
      <c r="F202" s="5"/>
      <c r="Q202" s="8" t="str">
        <f t="shared" si="14"/>
        <v>!</v>
      </c>
      <c r="R202" s="89" t="s">
        <v>112</v>
      </c>
      <c r="S202" s="8"/>
      <c r="T202" s="121" t="e">
        <f t="shared" si="12"/>
        <v>#VALUE!</v>
      </c>
      <c r="U202" s="4"/>
      <c r="V202" s="4"/>
      <c r="W202" s="9"/>
      <c r="X202" s="4"/>
      <c r="Y202" s="124">
        <f t="shared" si="15"/>
        <v>0</v>
      </c>
      <c r="Z202" s="4"/>
      <c r="AA202" s="122"/>
      <c r="AB202" s="4"/>
      <c r="AC202" s="8" t="s">
        <v>234</v>
      </c>
      <c r="AD202" s="8" t="str">
        <f t="shared" si="13"/>
        <v>00/01/2005</v>
      </c>
      <c r="AE202" s="114">
        <v>0</v>
      </c>
      <c r="AF202" s="114">
        <v>0</v>
      </c>
      <c r="AH202" s="123">
        <f>COUNTIF(AA$2:AA202,"Confirmé")+COUNTIF(AA$2:AA202,"Annulé")+COUNTIF(AA$2:AA202,"En attente")</f>
        <v>0</v>
      </c>
    </row>
    <row r="203" spans="1:34" ht="15.6" x14ac:dyDescent="0.3">
      <c r="A203" s="127"/>
      <c r="C203" s="4"/>
      <c r="D203" s="4"/>
      <c r="E203" s="8"/>
      <c r="F203" s="5"/>
      <c r="Q203" s="8" t="str">
        <f t="shared" si="14"/>
        <v>!</v>
      </c>
      <c r="R203" s="89" t="s">
        <v>112</v>
      </c>
      <c r="S203" s="8"/>
      <c r="T203" s="121" t="e">
        <f t="shared" si="12"/>
        <v>#VALUE!</v>
      </c>
      <c r="U203" s="4"/>
      <c r="V203" s="4"/>
      <c r="W203" s="9"/>
      <c r="X203" s="4"/>
      <c r="Y203" s="124">
        <f t="shared" si="15"/>
        <v>0</v>
      </c>
      <c r="Z203" s="4"/>
      <c r="AA203" s="122"/>
      <c r="AB203" s="4"/>
      <c r="AC203" s="8" t="s">
        <v>235</v>
      </c>
      <c r="AD203" s="8" t="str">
        <f t="shared" si="13"/>
        <v>00/01/2006</v>
      </c>
      <c r="AE203" s="114">
        <v>0</v>
      </c>
      <c r="AF203" s="114">
        <v>0</v>
      </c>
      <c r="AH203" s="123">
        <f>COUNTIF(AA$2:AA203,"Confirmé")+COUNTIF(AA$2:AA203,"Annulé")+COUNTIF(AA$2:AA203,"En attente")</f>
        <v>0</v>
      </c>
    </row>
    <row r="204" spans="1:34" ht="15.6" x14ac:dyDescent="0.3">
      <c r="A204" s="127"/>
      <c r="C204" s="4"/>
      <c r="D204" s="4"/>
      <c r="E204" s="8"/>
      <c r="F204" s="5"/>
      <c r="Q204" s="8" t="str">
        <f t="shared" si="14"/>
        <v>!</v>
      </c>
      <c r="R204" s="89" t="s">
        <v>112</v>
      </c>
      <c r="S204" s="8"/>
      <c r="T204" s="121" t="e">
        <f t="shared" si="12"/>
        <v>#VALUE!</v>
      </c>
      <c r="U204" s="4"/>
      <c r="V204" s="4"/>
      <c r="W204" s="9"/>
      <c r="X204" s="4"/>
      <c r="Y204" s="124">
        <f t="shared" si="15"/>
        <v>0</v>
      </c>
      <c r="Z204" s="4"/>
      <c r="AA204" s="122"/>
      <c r="AB204" s="4"/>
      <c r="AC204" s="8" t="s">
        <v>236</v>
      </c>
      <c r="AD204" s="8" t="str">
        <f t="shared" si="13"/>
        <v>00/01/2007</v>
      </c>
      <c r="AE204" s="114">
        <v>0</v>
      </c>
      <c r="AF204" s="114">
        <v>0</v>
      </c>
      <c r="AH204" s="123">
        <f>COUNTIF(AA$2:AA204,"Confirmé")+COUNTIF(AA$2:AA204,"Annulé")+COUNTIF(AA$2:AA204,"En attente")</f>
        <v>0</v>
      </c>
    </row>
    <row r="205" spans="1:34" ht="15.6" x14ac:dyDescent="0.3">
      <c r="A205" s="127"/>
      <c r="C205" s="4"/>
      <c r="D205" s="4"/>
      <c r="E205" s="8"/>
      <c r="F205" s="5"/>
      <c r="Q205" s="8" t="str">
        <f t="shared" si="14"/>
        <v>!</v>
      </c>
      <c r="R205" s="89" t="s">
        <v>112</v>
      </c>
      <c r="S205" s="8"/>
      <c r="T205" s="121" t="e">
        <f t="shared" si="12"/>
        <v>#VALUE!</v>
      </c>
      <c r="U205" s="4"/>
      <c r="V205" s="4"/>
      <c r="W205" s="9"/>
      <c r="X205" s="4"/>
      <c r="Y205" s="124">
        <f t="shared" si="15"/>
        <v>0</v>
      </c>
      <c r="Z205" s="4"/>
      <c r="AA205" s="122"/>
      <c r="AB205" s="4"/>
      <c r="AC205" s="8" t="s">
        <v>237</v>
      </c>
      <c r="AD205" s="8" t="str">
        <f t="shared" si="13"/>
        <v>00/01/2008</v>
      </c>
      <c r="AE205" s="114">
        <v>0</v>
      </c>
      <c r="AF205" s="114">
        <v>0</v>
      </c>
      <c r="AH205" s="123">
        <f>COUNTIF(AA$2:AA205,"Confirmé")+COUNTIF(AA$2:AA205,"Annulé")+COUNTIF(AA$2:AA205,"En attente")</f>
        <v>0</v>
      </c>
    </row>
    <row r="206" spans="1:34" ht="15.6" x14ac:dyDescent="0.3">
      <c r="A206" s="127"/>
      <c r="C206" s="4"/>
      <c r="D206" s="4"/>
      <c r="E206" s="8"/>
      <c r="F206" s="5"/>
      <c r="Q206" s="8" t="str">
        <f t="shared" si="14"/>
        <v>!</v>
      </c>
      <c r="R206" s="89" t="s">
        <v>112</v>
      </c>
      <c r="S206" s="8"/>
      <c r="T206" s="121" t="e">
        <f t="shared" si="12"/>
        <v>#VALUE!</v>
      </c>
      <c r="U206" s="4"/>
      <c r="V206" s="4"/>
      <c r="W206" s="9"/>
      <c r="X206" s="4"/>
      <c r="Y206" s="124">
        <f t="shared" si="15"/>
        <v>0</v>
      </c>
      <c r="Z206" s="4"/>
      <c r="AA206" s="122"/>
      <c r="AB206" s="4"/>
      <c r="AC206" s="8" t="s">
        <v>238</v>
      </c>
      <c r="AD206" s="8" t="str">
        <f t="shared" si="13"/>
        <v>00/01/2009</v>
      </c>
      <c r="AE206" s="114">
        <v>0</v>
      </c>
      <c r="AF206" s="114">
        <v>0</v>
      </c>
      <c r="AH206" s="123">
        <f>COUNTIF(AA$2:AA206,"Confirmé")+COUNTIF(AA$2:AA206,"Annulé")+COUNTIF(AA$2:AA206,"En attente")</f>
        <v>0</v>
      </c>
    </row>
    <row r="207" spans="1:34" ht="15.6" x14ac:dyDescent="0.3">
      <c r="A207" s="127"/>
      <c r="C207" s="4"/>
      <c r="D207" s="4"/>
      <c r="E207" s="8"/>
      <c r="F207" s="5"/>
      <c r="Q207" s="8" t="str">
        <f t="shared" si="14"/>
        <v>!</v>
      </c>
      <c r="R207" s="89" t="s">
        <v>112</v>
      </c>
      <c r="S207" s="8"/>
      <c r="T207" s="121" t="e">
        <f t="shared" si="12"/>
        <v>#VALUE!</v>
      </c>
      <c r="U207" s="4"/>
      <c r="V207" s="4"/>
      <c r="W207" s="9"/>
      <c r="X207" s="4"/>
      <c r="Y207" s="124">
        <f t="shared" si="15"/>
        <v>0</v>
      </c>
      <c r="Z207" s="4"/>
      <c r="AA207" s="122"/>
      <c r="AB207" s="4"/>
      <c r="AC207" s="8" t="s">
        <v>239</v>
      </c>
      <c r="AD207" s="8" t="str">
        <f t="shared" si="13"/>
        <v>00/01/2010</v>
      </c>
      <c r="AE207" s="114">
        <v>0</v>
      </c>
      <c r="AF207" s="114">
        <v>0</v>
      </c>
      <c r="AH207" s="123">
        <f>COUNTIF(AA$2:AA207,"Confirmé")+COUNTIF(AA$2:AA207,"Annulé")+COUNTIF(AA$2:AA207,"En attente")</f>
        <v>0</v>
      </c>
    </row>
    <row r="208" spans="1:34" ht="15.6" x14ac:dyDescent="0.3">
      <c r="A208" s="127"/>
      <c r="C208" s="4"/>
      <c r="D208" s="4"/>
      <c r="E208" s="8"/>
      <c r="F208" s="5"/>
      <c r="Q208" s="8" t="str">
        <f t="shared" si="14"/>
        <v>!</v>
      </c>
      <c r="R208" s="89" t="s">
        <v>112</v>
      </c>
      <c r="S208" s="8"/>
      <c r="T208" s="121" t="e">
        <f t="shared" si="12"/>
        <v>#VALUE!</v>
      </c>
      <c r="U208" s="4"/>
      <c r="V208" s="4"/>
      <c r="W208" s="9"/>
      <c r="X208" s="4"/>
      <c r="Y208" s="124">
        <f t="shared" si="15"/>
        <v>0</v>
      </c>
      <c r="Z208" s="4"/>
      <c r="AA208" s="122"/>
      <c r="AB208" s="4"/>
      <c r="AC208" s="8" t="s">
        <v>240</v>
      </c>
      <c r="AD208" s="8" t="str">
        <f t="shared" si="13"/>
        <v>00/01/2011</v>
      </c>
      <c r="AE208" s="114">
        <v>0</v>
      </c>
      <c r="AF208" s="114">
        <v>0</v>
      </c>
      <c r="AH208" s="123">
        <f>COUNTIF(AA$2:AA208,"Confirmé")+COUNTIF(AA$2:AA208,"Annulé")+COUNTIF(AA$2:AA208,"En attente")</f>
        <v>0</v>
      </c>
    </row>
    <row r="209" spans="1:34" ht="15.6" x14ac:dyDescent="0.3">
      <c r="A209" s="127"/>
      <c r="C209" s="4"/>
      <c r="D209" s="4"/>
      <c r="E209" s="8"/>
      <c r="F209" s="5"/>
      <c r="Q209" s="8" t="str">
        <f t="shared" si="14"/>
        <v>!</v>
      </c>
      <c r="R209" s="89" t="s">
        <v>112</v>
      </c>
      <c r="S209" s="8"/>
      <c r="T209" s="121" t="e">
        <f t="shared" si="12"/>
        <v>#VALUE!</v>
      </c>
      <c r="U209" s="4"/>
      <c r="V209" s="4"/>
      <c r="W209" s="9"/>
      <c r="X209" s="4"/>
      <c r="Y209" s="124">
        <f t="shared" si="15"/>
        <v>0</v>
      </c>
      <c r="Z209" s="4"/>
      <c r="AA209" s="122"/>
      <c r="AB209" s="4"/>
      <c r="AC209" s="8" t="s">
        <v>241</v>
      </c>
      <c r="AD209" s="8" t="str">
        <f t="shared" si="13"/>
        <v>00/01/2012</v>
      </c>
      <c r="AE209" s="114">
        <v>0</v>
      </c>
      <c r="AF209" s="114">
        <v>0</v>
      </c>
      <c r="AH209" s="123">
        <f>COUNTIF(AA$2:AA209,"Confirmé")+COUNTIF(AA$2:AA209,"Annulé")+COUNTIF(AA$2:AA209,"En attente")</f>
        <v>0</v>
      </c>
    </row>
    <row r="210" spans="1:34" ht="15.6" x14ac:dyDescent="0.3">
      <c r="A210" s="127"/>
      <c r="C210" s="4"/>
      <c r="D210" s="4"/>
      <c r="E210" s="8"/>
      <c r="F210" s="5"/>
      <c r="Q210" s="8" t="str">
        <f t="shared" si="14"/>
        <v>!</v>
      </c>
      <c r="R210" s="89" t="s">
        <v>112</v>
      </c>
      <c r="S210" s="8"/>
      <c r="T210" s="121" t="e">
        <f t="shared" si="12"/>
        <v>#VALUE!</v>
      </c>
      <c r="U210" s="4"/>
      <c r="V210" s="4"/>
      <c r="W210" s="9"/>
      <c r="X210" s="4"/>
      <c r="Y210" s="124">
        <f t="shared" si="15"/>
        <v>0</v>
      </c>
      <c r="Z210" s="4"/>
      <c r="AA210" s="122"/>
      <c r="AB210" s="4"/>
      <c r="AC210" s="8" t="s">
        <v>242</v>
      </c>
      <c r="AD210" s="8" t="str">
        <f t="shared" si="13"/>
        <v>00/01/2013</v>
      </c>
      <c r="AE210" s="114">
        <v>0</v>
      </c>
      <c r="AF210" s="114">
        <v>0</v>
      </c>
      <c r="AH210" s="123">
        <f>COUNTIF(AA$2:AA210,"Confirmé")+COUNTIF(AA$2:AA210,"Annulé")+COUNTIF(AA$2:AA210,"En attente")</f>
        <v>0</v>
      </c>
    </row>
    <row r="211" spans="1:34" ht="15.6" x14ac:dyDescent="0.3">
      <c r="A211" s="127"/>
      <c r="C211" s="4"/>
      <c r="D211" s="4"/>
      <c r="E211" s="8"/>
      <c r="F211" s="5"/>
      <c r="Q211" s="8" t="str">
        <f t="shared" si="14"/>
        <v>!</v>
      </c>
      <c r="R211" s="89" t="s">
        <v>112</v>
      </c>
      <c r="S211" s="8"/>
      <c r="T211" s="121" t="e">
        <f t="shared" si="12"/>
        <v>#VALUE!</v>
      </c>
      <c r="U211" s="4"/>
      <c r="V211" s="4"/>
      <c r="W211" s="9"/>
      <c r="X211" s="4"/>
      <c r="Y211" s="124">
        <f t="shared" si="15"/>
        <v>0</v>
      </c>
      <c r="Z211" s="4"/>
      <c r="AA211" s="122"/>
      <c r="AB211" s="4"/>
      <c r="AC211" s="8" t="s">
        <v>243</v>
      </c>
      <c r="AD211" s="8" t="str">
        <f t="shared" si="13"/>
        <v>00/01/2014</v>
      </c>
      <c r="AE211" s="114">
        <v>0</v>
      </c>
      <c r="AF211" s="114">
        <v>0</v>
      </c>
      <c r="AH211" s="123">
        <f>COUNTIF(AA$2:AA211,"Confirmé")+COUNTIF(AA$2:AA211,"Annulé")+COUNTIF(AA$2:AA211,"En attente")</f>
        <v>0</v>
      </c>
    </row>
    <row r="212" spans="1:34" ht="15.6" x14ac:dyDescent="0.3">
      <c r="A212" s="127"/>
      <c r="C212" s="4"/>
      <c r="D212" s="4"/>
      <c r="E212" s="8"/>
      <c r="F212" s="5"/>
      <c r="Q212" s="8" t="str">
        <f t="shared" si="14"/>
        <v>!</v>
      </c>
      <c r="R212" s="89" t="s">
        <v>112</v>
      </c>
      <c r="S212" s="8"/>
      <c r="T212" s="121" t="e">
        <f t="shared" si="12"/>
        <v>#VALUE!</v>
      </c>
      <c r="U212" s="4"/>
      <c r="V212" s="4"/>
      <c r="W212" s="9"/>
      <c r="X212" s="4"/>
      <c r="Y212" s="124">
        <f t="shared" si="15"/>
        <v>0</v>
      </c>
      <c r="Z212" s="4"/>
      <c r="AA212" s="122"/>
      <c r="AB212" s="4"/>
      <c r="AC212" s="8" t="s">
        <v>244</v>
      </c>
      <c r="AD212" s="8" t="str">
        <f t="shared" si="13"/>
        <v>00/01/2015</v>
      </c>
      <c r="AE212" s="114">
        <v>0</v>
      </c>
      <c r="AF212" s="114">
        <v>0</v>
      </c>
      <c r="AH212" s="123">
        <f>COUNTIF(AA$2:AA212,"Confirmé")+COUNTIF(AA$2:AA212,"Annulé")+COUNTIF(AA$2:AA212,"En attente")</f>
        <v>0</v>
      </c>
    </row>
    <row r="213" spans="1:34" ht="15.6" x14ac:dyDescent="0.3">
      <c r="A213" s="127"/>
      <c r="C213" s="4"/>
      <c r="D213" s="4"/>
      <c r="E213" s="8"/>
      <c r="F213" s="5"/>
      <c r="Q213" s="8" t="str">
        <f t="shared" si="14"/>
        <v>!</v>
      </c>
      <c r="R213" s="89" t="s">
        <v>112</v>
      </c>
      <c r="S213" s="8"/>
      <c r="T213" s="121" t="e">
        <f t="shared" si="12"/>
        <v>#VALUE!</v>
      </c>
      <c r="U213" s="4"/>
      <c r="V213" s="4"/>
      <c r="W213" s="9"/>
      <c r="X213" s="4"/>
      <c r="Y213" s="124">
        <f t="shared" si="15"/>
        <v>0</v>
      </c>
      <c r="Z213" s="4"/>
      <c r="AA213" s="122"/>
      <c r="AB213" s="4"/>
      <c r="AC213" s="8" t="s">
        <v>245</v>
      </c>
      <c r="AD213" s="8" t="str">
        <f t="shared" si="13"/>
        <v>00/01/2016</v>
      </c>
      <c r="AE213" s="114">
        <v>0</v>
      </c>
      <c r="AF213" s="114">
        <v>0</v>
      </c>
      <c r="AH213" s="123">
        <f>COUNTIF(AA$2:AA213,"Confirmé")+COUNTIF(AA$2:AA213,"Annulé")+COUNTIF(AA$2:AA213,"En attente")</f>
        <v>0</v>
      </c>
    </row>
    <row r="214" spans="1:34" ht="15.6" x14ac:dyDescent="0.3">
      <c r="A214" s="127"/>
      <c r="C214" s="4"/>
      <c r="D214" s="4"/>
      <c r="E214" s="8"/>
      <c r="F214" s="5"/>
      <c r="Q214" s="8" t="str">
        <f t="shared" si="14"/>
        <v>!</v>
      </c>
      <c r="R214" s="89" t="s">
        <v>112</v>
      </c>
      <c r="S214" s="8"/>
      <c r="T214" s="121" t="e">
        <f t="shared" si="12"/>
        <v>#VALUE!</v>
      </c>
      <c r="U214" s="4"/>
      <c r="V214" s="4"/>
      <c r="W214" s="9"/>
      <c r="X214" s="4"/>
      <c r="Y214" s="124">
        <f t="shared" si="15"/>
        <v>0</v>
      </c>
      <c r="Z214" s="4"/>
      <c r="AA214" s="122"/>
      <c r="AB214" s="4"/>
      <c r="AC214" s="8" t="s">
        <v>246</v>
      </c>
      <c r="AD214" s="8" t="str">
        <f t="shared" si="13"/>
        <v>00/01/2017</v>
      </c>
      <c r="AE214" s="114">
        <v>0</v>
      </c>
      <c r="AF214" s="114">
        <v>0</v>
      </c>
      <c r="AH214" s="123">
        <f>COUNTIF(AA$2:AA214,"Confirmé")+COUNTIF(AA$2:AA214,"Annulé")+COUNTIF(AA$2:AA214,"En attente")</f>
        <v>0</v>
      </c>
    </row>
    <row r="215" spans="1:34" ht="15.6" x14ac:dyDescent="0.3">
      <c r="A215" s="127"/>
      <c r="C215" s="4"/>
      <c r="D215" s="4"/>
      <c r="E215" s="8"/>
      <c r="F215" s="5"/>
      <c r="Q215" s="8" t="str">
        <f t="shared" si="14"/>
        <v>!</v>
      </c>
      <c r="R215" s="89" t="s">
        <v>112</v>
      </c>
      <c r="S215" s="8"/>
      <c r="T215" s="121" t="e">
        <f t="shared" si="12"/>
        <v>#VALUE!</v>
      </c>
      <c r="U215" s="4"/>
      <c r="V215" s="4"/>
      <c r="W215" s="9"/>
      <c r="X215" s="4"/>
      <c r="Y215" s="124">
        <f t="shared" si="15"/>
        <v>0</v>
      </c>
      <c r="Z215" s="4"/>
      <c r="AA215" s="122"/>
      <c r="AB215" s="4"/>
      <c r="AC215" s="8" t="s">
        <v>247</v>
      </c>
      <c r="AD215" s="8" t="str">
        <f t="shared" si="13"/>
        <v>00/01/2018</v>
      </c>
      <c r="AE215" s="114">
        <v>0</v>
      </c>
      <c r="AF215" s="114">
        <v>0</v>
      </c>
      <c r="AH215" s="123">
        <f>COUNTIF(AA$2:AA215,"Confirmé")+COUNTIF(AA$2:AA215,"Annulé")+COUNTIF(AA$2:AA215,"En attente")</f>
        <v>0</v>
      </c>
    </row>
    <row r="216" spans="1:34" ht="15.6" x14ac:dyDescent="0.3">
      <c r="A216" s="127"/>
      <c r="C216" s="4"/>
      <c r="D216" s="4"/>
      <c r="E216" s="8"/>
      <c r="F216" s="5"/>
      <c r="Q216" s="8" t="str">
        <f t="shared" si="14"/>
        <v>!</v>
      </c>
      <c r="R216" s="89" t="s">
        <v>112</v>
      </c>
      <c r="S216" s="8"/>
      <c r="T216" s="121" t="e">
        <f t="shared" si="12"/>
        <v>#VALUE!</v>
      </c>
      <c r="U216" s="4"/>
      <c r="V216" s="4"/>
      <c r="W216" s="9"/>
      <c r="X216" s="4"/>
      <c r="Y216" s="124">
        <f t="shared" si="15"/>
        <v>0</v>
      </c>
      <c r="Z216" s="4"/>
      <c r="AA216" s="122"/>
      <c r="AB216" s="4"/>
      <c r="AC216" s="8" t="s">
        <v>248</v>
      </c>
      <c r="AD216" s="8" t="str">
        <f t="shared" si="13"/>
        <v>00/01/2019</v>
      </c>
      <c r="AE216" s="114">
        <v>0</v>
      </c>
      <c r="AF216" s="114">
        <v>0</v>
      </c>
      <c r="AH216" s="123">
        <f>COUNTIF(AA$2:AA216,"Confirmé")+COUNTIF(AA$2:AA216,"Annulé")+COUNTIF(AA$2:AA216,"En attente")</f>
        <v>0</v>
      </c>
    </row>
    <row r="217" spans="1:34" ht="15.6" x14ac:dyDescent="0.3">
      <c r="A217" s="127"/>
      <c r="C217" s="4"/>
      <c r="D217" s="4"/>
      <c r="E217" s="8"/>
      <c r="F217" s="5"/>
      <c r="Q217" s="8" t="str">
        <f t="shared" si="14"/>
        <v>!</v>
      </c>
      <c r="R217" s="89" t="s">
        <v>112</v>
      </c>
      <c r="S217" s="8"/>
      <c r="T217" s="121" t="e">
        <f t="shared" si="12"/>
        <v>#VALUE!</v>
      </c>
      <c r="U217" s="4"/>
      <c r="V217" s="4"/>
      <c r="W217" s="9"/>
      <c r="X217" s="4"/>
      <c r="Y217" s="124">
        <f t="shared" si="15"/>
        <v>0</v>
      </c>
      <c r="Z217" s="4"/>
      <c r="AA217" s="122"/>
      <c r="AB217" s="4"/>
      <c r="AC217" s="8" t="s">
        <v>249</v>
      </c>
      <c r="AD217" s="8" t="str">
        <f t="shared" si="13"/>
        <v>00/01/2020</v>
      </c>
      <c r="AE217" s="114">
        <v>0</v>
      </c>
      <c r="AF217" s="114">
        <v>0</v>
      </c>
      <c r="AH217" s="123">
        <f>COUNTIF(AA$2:AA217,"Confirmé")+COUNTIF(AA$2:AA217,"Annulé")+COUNTIF(AA$2:AA217,"En attente")</f>
        <v>0</v>
      </c>
    </row>
    <row r="218" spans="1:34" ht="15.6" x14ac:dyDescent="0.3">
      <c r="A218" s="127"/>
      <c r="C218" s="4"/>
      <c r="D218" s="4"/>
      <c r="E218" s="8"/>
      <c r="F218" s="5"/>
      <c r="Q218" s="8" t="str">
        <f t="shared" si="14"/>
        <v>!</v>
      </c>
      <c r="R218" s="89" t="s">
        <v>112</v>
      </c>
      <c r="S218" s="8"/>
      <c r="T218" s="121" t="e">
        <f t="shared" si="12"/>
        <v>#VALUE!</v>
      </c>
      <c r="U218" s="4"/>
      <c r="V218" s="4"/>
      <c r="W218" s="9"/>
      <c r="X218" s="4"/>
      <c r="Y218" s="124">
        <f t="shared" si="15"/>
        <v>0</v>
      </c>
      <c r="Z218" s="4"/>
      <c r="AA218" s="122"/>
      <c r="AB218" s="4"/>
      <c r="AC218" s="8" t="s">
        <v>250</v>
      </c>
      <c r="AD218" s="8" t="str">
        <f t="shared" si="13"/>
        <v>00/01/2021</v>
      </c>
      <c r="AE218" s="114">
        <v>0</v>
      </c>
      <c r="AF218" s="114">
        <v>0</v>
      </c>
      <c r="AH218" s="123">
        <f>COUNTIF(AA$2:AA218,"Confirmé")+COUNTIF(AA$2:AA218,"Annulé")+COUNTIF(AA$2:AA218,"En attente")</f>
        <v>0</v>
      </c>
    </row>
    <row r="219" spans="1:34" ht="15.6" x14ac:dyDescent="0.3">
      <c r="A219" s="127"/>
      <c r="C219" s="4"/>
      <c r="D219" s="4"/>
      <c r="E219" s="8"/>
      <c r="F219" s="5"/>
      <c r="Q219" s="8" t="str">
        <f t="shared" si="14"/>
        <v>!</v>
      </c>
      <c r="R219" s="89" t="s">
        <v>112</v>
      </c>
      <c r="S219" s="8"/>
      <c r="T219" s="121" t="e">
        <f t="shared" si="12"/>
        <v>#VALUE!</v>
      </c>
      <c r="U219" s="4"/>
      <c r="V219" s="4"/>
      <c r="W219" s="9"/>
      <c r="X219" s="4"/>
      <c r="Y219" s="124">
        <f t="shared" si="15"/>
        <v>0</v>
      </c>
      <c r="Z219" s="4"/>
      <c r="AA219" s="122"/>
      <c r="AB219" s="4"/>
      <c r="AC219" s="8" t="s">
        <v>251</v>
      </c>
      <c r="AD219" s="8" t="str">
        <f t="shared" si="13"/>
        <v>00/01/2022</v>
      </c>
      <c r="AE219" s="114">
        <v>0</v>
      </c>
      <c r="AF219" s="114">
        <v>0</v>
      </c>
      <c r="AH219" s="123">
        <f>COUNTIF(AA$2:AA219,"Confirmé")+COUNTIF(AA$2:AA219,"Annulé")+COUNTIF(AA$2:AA219,"En attente")</f>
        <v>0</v>
      </c>
    </row>
    <row r="220" spans="1:34" ht="15.6" x14ac:dyDescent="0.3">
      <c r="A220" s="127"/>
      <c r="C220" s="4"/>
      <c r="D220" s="4"/>
      <c r="E220" s="8"/>
      <c r="F220" s="5"/>
      <c r="Q220" s="8" t="str">
        <f t="shared" si="14"/>
        <v>!</v>
      </c>
      <c r="R220" s="89" t="s">
        <v>112</v>
      </c>
      <c r="S220" s="8"/>
      <c r="T220" s="121" t="e">
        <f t="shared" si="12"/>
        <v>#VALUE!</v>
      </c>
      <c r="U220" s="4"/>
      <c r="V220" s="4"/>
      <c r="W220" s="9"/>
      <c r="X220" s="4"/>
      <c r="Y220" s="124">
        <f t="shared" si="15"/>
        <v>0</v>
      </c>
      <c r="Z220" s="4"/>
      <c r="AA220" s="122"/>
      <c r="AB220" s="4"/>
      <c r="AC220" s="8" t="s">
        <v>252</v>
      </c>
      <c r="AD220" s="8" t="str">
        <f t="shared" si="13"/>
        <v>00/01/2023</v>
      </c>
      <c r="AE220" s="114">
        <v>0</v>
      </c>
      <c r="AF220" s="114">
        <v>0</v>
      </c>
      <c r="AH220" s="123">
        <f>COUNTIF(AA$2:AA220,"Confirmé")+COUNTIF(AA$2:AA220,"Annulé")+COUNTIF(AA$2:AA220,"En attente")</f>
        <v>0</v>
      </c>
    </row>
    <row r="221" spans="1:34" ht="15.6" x14ac:dyDescent="0.3">
      <c r="A221" s="127"/>
      <c r="C221" s="4"/>
      <c r="D221" s="4"/>
      <c r="E221" s="8"/>
      <c r="F221" s="5"/>
      <c r="Q221" s="8" t="str">
        <f t="shared" si="14"/>
        <v>!</v>
      </c>
      <c r="R221" s="89" t="s">
        <v>112</v>
      </c>
      <c r="S221" s="8"/>
      <c r="T221" s="121" t="e">
        <f t="shared" si="12"/>
        <v>#VALUE!</v>
      </c>
      <c r="U221" s="4"/>
      <c r="V221" s="4"/>
      <c r="W221" s="9"/>
      <c r="X221" s="4"/>
      <c r="Y221" s="124">
        <f t="shared" si="15"/>
        <v>0</v>
      </c>
      <c r="Z221" s="4"/>
      <c r="AA221" s="122"/>
      <c r="AB221" s="4"/>
      <c r="AC221" s="8" t="s">
        <v>253</v>
      </c>
      <c r="AD221" s="8" t="str">
        <f t="shared" si="13"/>
        <v>00/01/2024</v>
      </c>
      <c r="AE221" s="114">
        <v>0</v>
      </c>
      <c r="AF221" s="114">
        <v>0</v>
      </c>
      <c r="AH221" s="123">
        <f>COUNTIF(AA$2:AA221,"Confirmé")+COUNTIF(AA$2:AA221,"Annulé")+COUNTIF(AA$2:AA221,"En attente")</f>
        <v>0</v>
      </c>
    </row>
    <row r="222" spans="1:34" ht="15.6" x14ac:dyDescent="0.3">
      <c r="A222" s="127"/>
      <c r="C222" s="4"/>
      <c r="D222" s="4"/>
      <c r="E222" s="8"/>
      <c r="F222" s="5"/>
      <c r="Q222" s="8" t="str">
        <f t="shared" si="14"/>
        <v>!</v>
      </c>
      <c r="R222" s="89" t="s">
        <v>112</v>
      </c>
      <c r="S222" s="8"/>
      <c r="T222" s="121" t="e">
        <f t="shared" si="12"/>
        <v>#VALUE!</v>
      </c>
      <c r="U222" s="4"/>
      <c r="V222" s="4"/>
      <c r="W222" s="9"/>
      <c r="X222" s="4"/>
      <c r="Y222" s="124">
        <f t="shared" si="15"/>
        <v>0</v>
      </c>
      <c r="Z222" s="4"/>
      <c r="AA222" s="122"/>
      <c r="AB222" s="4"/>
      <c r="AC222" s="8" t="s">
        <v>254</v>
      </c>
      <c r="AD222" s="8" t="str">
        <f t="shared" si="13"/>
        <v>00/01/2025</v>
      </c>
      <c r="AE222" s="114">
        <v>0</v>
      </c>
      <c r="AF222" s="114">
        <v>0</v>
      </c>
      <c r="AH222" s="123">
        <f>COUNTIF(AA$2:AA222,"Confirmé")+COUNTIF(AA$2:AA222,"Annulé")+COUNTIF(AA$2:AA222,"En attente")</f>
        <v>0</v>
      </c>
    </row>
    <row r="223" spans="1:34" ht="15.6" x14ac:dyDescent="0.3">
      <c r="A223" s="127"/>
      <c r="C223" s="4"/>
      <c r="D223" s="4"/>
      <c r="E223" s="8"/>
      <c r="F223" s="5"/>
      <c r="Q223" s="8" t="str">
        <f t="shared" si="14"/>
        <v>!</v>
      </c>
      <c r="R223" s="89" t="s">
        <v>112</v>
      </c>
      <c r="S223" s="8"/>
      <c r="T223" s="121" t="e">
        <f t="shared" si="12"/>
        <v>#VALUE!</v>
      </c>
      <c r="U223" s="4"/>
      <c r="V223" s="4"/>
      <c r="W223" s="9"/>
      <c r="X223" s="4"/>
      <c r="Y223" s="124">
        <f t="shared" si="15"/>
        <v>0</v>
      </c>
      <c r="Z223" s="4"/>
      <c r="AA223" s="122"/>
      <c r="AB223" s="4"/>
      <c r="AC223" s="8" t="s">
        <v>255</v>
      </c>
      <c r="AD223" s="8" t="str">
        <f t="shared" si="13"/>
        <v>00/01/2026</v>
      </c>
      <c r="AE223" s="114">
        <v>0</v>
      </c>
      <c r="AF223" s="114">
        <v>0</v>
      </c>
      <c r="AH223" s="123">
        <f>COUNTIF(AA$2:AA223,"Confirmé")+COUNTIF(AA$2:AA223,"Annulé")+COUNTIF(AA$2:AA223,"En attente")</f>
        <v>0</v>
      </c>
    </row>
    <row r="224" spans="1:34" ht="15.6" x14ac:dyDescent="0.3">
      <c r="A224" s="127"/>
      <c r="C224" s="4"/>
      <c r="D224" s="4"/>
      <c r="E224" s="8"/>
      <c r="F224" s="5"/>
      <c r="Q224" s="8" t="str">
        <f t="shared" si="14"/>
        <v>!</v>
      </c>
      <c r="R224" s="89" t="s">
        <v>112</v>
      </c>
      <c r="S224" s="8"/>
      <c r="T224" s="121" t="e">
        <f t="shared" si="12"/>
        <v>#VALUE!</v>
      </c>
      <c r="U224" s="4"/>
      <c r="V224" s="4"/>
      <c r="W224" s="9"/>
      <c r="X224" s="4"/>
      <c r="Y224" s="124">
        <f t="shared" si="15"/>
        <v>0</v>
      </c>
      <c r="Z224" s="4"/>
      <c r="AA224" s="122"/>
      <c r="AB224" s="4"/>
      <c r="AC224" s="8" t="s">
        <v>256</v>
      </c>
      <c r="AD224" s="8" t="str">
        <f t="shared" si="13"/>
        <v>00/01/2027</v>
      </c>
      <c r="AE224" s="114">
        <v>0</v>
      </c>
      <c r="AF224" s="114">
        <v>0</v>
      </c>
      <c r="AH224" s="123">
        <f>COUNTIF(AA$2:AA224,"Confirmé")+COUNTIF(AA$2:AA224,"Annulé")+COUNTIF(AA$2:AA224,"En attente")</f>
        <v>0</v>
      </c>
    </row>
    <row r="225" spans="1:34" ht="15.6" x14ac:dyDescent="0.3">
      <c r="A225" s="127"/>
      <c r="C225" s="4"/>
      <c r="D225" s="4"/>
      <c r="E225" s="8"/>
      <c r="F225" s="5"/>
      <c r="Q225" s="8" t="str">
        <f t="shared" si="14"/>
        <v>!</v>
      </c>
      <c r="R225" s="89" t="s">
        <v>112</v>
      </c>
      <c r="S225" s="8"/>
      <c r="T225" s="121" t="e">
        <f t="shared" si="12"/>
        <v>#VALUE!</v>
      </c>
      <c r="U225" s="4"/>
      <c r="V225" s="4"/>
      <c r="W225" s="9"/>
      <c r="X225" s="4"/>
      <c r="Y225" s="124">
        <f t="shared" si="15"/>
        <v>0</v>
      </c>
      <c r="Z225" s="4"/>
      <c r="AA225" s="122"/>
      <c r="AB225" s="4"/>
      <c r="AC225" s="8" t="s">
        <v>257</v>
      </c>
      <c r="AD225" s="8" t="str">
        <f t="shared" si="13"/>
        <v>00/01/2028</v>
      </c>
      <c r="AE225" s="114">
        <v>0</v>
      </c>
      <c r="AF225" s="114">
        <v>0</v>
      </c>
      <c r="AH225" s="123">
        <f>COUNTIF(AA$2:AA225,"Confirmé")+COUNTIF(AA$2:AA225,"Annulé")+COUNTIF(AA$2:AA225,"En attente")</f>
        <v>0</v>
      </c>
    </row>
    <row r="226" spans="1:34" ht="15.6" x14ac:dyDescent="0.3">
      <c r="A226" s="127"/>
      <c r="C226" s="4"/>
      <c r="D226" s="4"/>
      <c r="E226" s="8"/>
      <c r="F226" s="5"/>
      <c r="Q226" s="8" t="str">
        <f t="shared" si="14"/>
        <v>!</v>
      </c>
      <c r="R226" s="89" t="s">
        <v>112</v>
      </c>
      <c r="S226" s="8"/>
      <c r="T226" s="121" t="e">
        <f t="shared" ref="T226:T289" si="16">(S226-R226)*(U226+V226)</f>
        <v>#VALUE!</v>
      </c>
      <c r="U226" s="4"/>
      <c r="V226" s="4"/>
      <c r="W226" s="9"/>
      <c r="X226" s="4"/>
      <c r="Y226" s="124">
        <f t="shared" si="15"/>
        <v>0</v>
      </c>
      <c r="Z226" s="4"/>
      <c r="AA226" s="122"/>
      <c r="AB226" s="4"/>
      <c r="AC226" s="8" t="s">
        <v>258</v>
      </c>
      <c r="AD226" s="8" t="str">
        <f t="shared" ref="AD226:AD289" si="17">TEXT(AC226,"mmmm aaaa")</f>
        <v>00/01/2029</v>
      </c>
      <c r="AE226" s="114">
        <v>0</v>
      </c>
      <c r="AF226" s="114">
        <v>0</v>
      </c>
      <c r="AH226" s="123">
        <f>COUNTIF(AA$2:AA226,"Confirmé")+COUNTIF(AA$2:AA226,"Annulé")+COUNTIF(AA$2:AA226,"En attente")</f>
        <v>0</v>
      </c>
    </row>
    <row r="227" spans="1:34" ht="15.6" x14ac:dyDescent="0.3">
      <c r="A227" s="127"/>
      <c r="C227" s="4"/>
      <c r="D227" s="4"/>
      <c r="E227" s="8"/>
      <c r="F227" s="5"/>
      <c r="Q227" s="8" t="str">
        <f t="shared" si="14"/>
        <v>!</v>
      </c>
      <c r="R227" s="89" t="s">
        <v>112</v>
      </c>
      <c r="S227" s="8"/>
      <c r="T227" s="121" t="e">
        <f t="shared" si="16"/>
        <v>#VALUE!</v>
      </c>
      <c r="U227" s="4"/>
      <c r="V227" s="4"/>
      <c r="W227" s="9"/>
      <c r="X227" s="4"/>
      <c r="Y227" s="124">
        <f t="shared" si="15"/>
        <v>0</v>
      </c>
      <c r="Z227" s="4"/>
      <c r="AA227" s="122"/>
      <c r="AB227" s="4"/>
      <c r="AC227" s="8" t="s">
        <v>259</v>
      </c>
      <c r="AD227" s="8" t="str">
        <f t="shared" si="17"/>
        <v>00/01/2030</v>
      </c>
      <c r="AE227" s="114">
        <v>0</v>
      </c>
      <c r="AF227" s="114">
        <v>0</v>
      </c>
      <c r="AH227" s="123">
        <f>COUNTIF(AA$2:AA227,"Confirmé")+COUNTIF(AA$2:AA227,"Annulé")+COUNTIF(AA$2:AA227,"En attente")</f>
        <v>0</v>
      </c>
    </row>
    <row r="228" spans="1:34" ht="15.6" x14ac:dyDescent="0.3">
      <c r="A228" s="127"/>
      <c r="C228" s="4"/>
      <c r="D228" s="4"/>
      <c r="E228" s="8"/>
      <c r="F228" s="5"/>
      <c r="Q228" s="8" t="str">
        <f t="shared" si="14"/>
        <v>!</v>
      </c>
      <c r="R228" s="89" t="s">
        <v>112</v>
      </c>
      <c r="S228" s="8"/>
      <c r="T228" s="121" t="e">
        <f t="shared" si="16"/>
        <v>#VALUE!</v>
      </c>
      <c r="U228" s="4"/>
      <c r="V228" s="4"/>
      <c r="W228" s="9"/>
      <c r="X228" s="4"/>
      <c r="Y228" s="124">
        <f t="shared" si="15"/>
        <v>0</v>
      </c>
      <c r="Z228" s="4"/>
      <c r="AA228" s="122"/>
      <c r="AB228" s="4"/>
      <c r="AC228" s="8" t="s">
        <v>260</v>
      </c>
      <c r="AD228" s="8" t="str">
        <f t="shared" si="17"/>
        <v>00/01/2031</v>
      </c>
      <c r="AE228" s="114">
        <v>0</v>
      </c>
      <c r="AF228" s="114">
        <v>0</v>
      </c>
      <c r="AH228" s="123">
        <f>COUNTIF(AA$2:AA228,"Confirmé")+COUNTIF(AA$2:AA228,"Annulé")+COUNTIF(AA$2:AA228,"En attente")</f>
        <v>0</v>
      </c>
    </row>
    <row r="229" spans="1:34" ht="15.6" x14ac:dyDescent="0.3">
      <c r="A229" s="127"/>
      <c r="C229" s="4"/>
      <c r="D229" s="4"/>
      <c r="E229" s="8"/>
      <c r="F229" s="5"/>
      <c r="Q229" s="8" t="str">
        <f t="shared" si="14"/>
        <v>!</v>
      </c>
      <c r="R229" s="89" t="s">
        <v>112</v>
      </c>
      <c r="S229" s="8"/>
      <c r="T229" s="121" t="e">
        <f t="shared" si="16"/>
        <v>#VALUE!</v>
      </c>
      <c r="U229" s="4"/>
      <c r="V229" s="4"/>
      <c r="W229" s="9"/>
      <c r="X229" s="4"/>
      <c r="Y229" s="124">
        <f t="shared" si="15"/>
        <v>0</v>
      </c>
      <c r="Z229" s="4"/>
      <c r="AA229" s="122"/>
      <c r="AB229" s="4"/>
      <c r="AC229" s="8" t="s">
        <v>261</v>
      </c>
      <c r="AD229" s="8" t="str">
        <f t="shared" si="17"/>
        <v>00/01/2032</v>
      </c>
      <c r="AE229" s="114">
        <v>0</v>
      </c>
      <c r="AF229" s="114">
        <v>0</v>
      </c>
      <c r="AH229" s="123">
        <f>COUNTIF(AA$2:AA229,"Confirmé")+COUNTIF(AA$2:AA229,"Annulé")+COUNTIF(AA$2:AA229,"En attente")</f>
        <v>0</v>
      </c>
    </row>
    <row r="230" spans="1:34" ht="15.6" x14ac:dyDescent="0.3">
      <c r="A230" s="127"/>
      <c r="C230" s="4"/>
      <c r="D230" s="4"/>
      <c r="E230" s="8"/>
      <c r="F230" s="5"/>
      <c r="Q230" s="8" t="str">
        <f t="shared" si="14"/>
        <v>!</v>
      </c>
      <c r="R230" s="89" t="s">
        <v>112</v>
      </c>
      <c r="S230" s="8"/>
      <c r="T230" s="121" t="e">
        <f t="shared" si="16"/>
        <v>#VALUE!</v>
      </c>
      <c r="U230" s="4"/>
      <c r="V230" s="4"/>
      <c r="W230" s="9"/>
      <c r="X230" s="4"/>
      <c r="Y230" s="124">
        <f t="shared" si="15"/>
        <v>0</v>
      </c>
      <c r="Z230" s="4"/>
      <c r="AA230" s="122"/>
      <c r="AB230" s="4"/>
      <c r="AC230" s="8" t="s">
        <v>262</v>
      </c>
      <c r="AD230" s="8" t="str">
        <f t="shared" si="17"/>
        <v>00/01/2033</v>
      </c>
      <c r="AE230" s="114">
        <v>0</v>
      </c>
      <c r="AF230" s="114">
        <v>0</v>
      </c>
      <c r="AH230" s="123">
        <f>COUNTIF(AA$2:AA230,"Confirmé")+COUNTIF(AA$2:AA230,"Annulé")+COUNTIF(AA$2:AA230,"En attente")</f>
        <v>0</v>
      </c>
    </row>
    <row r="231" spans="1:34" ht="15.6" x14ac:dyDescent="0.3">
      <c r="A231" s="127"/>
      <c r="C231" s="4"/>
      <c r="D231" s="4"/>
      <c r="E231" s="8"/>
      <c r="F231" s="5"/>
      <c r="Q231" s="8" t="str">
        <f t="shared" si="14"/>
        <v>!</v>
      </c>
      <c r="R231" s="89" t="s">
        <v>112</v>
      </c>
      <c r="S231" s="8"/>
      <c r="T231" s="121" t="e">
        <f t="shared" si="16"/>
        <v>#VALUE!</v>
      </c>
      <c r="U231" s="4"/>
      <c r="V231" s="4"/>
      <c r="W231" s="9"/>
      <c r="X231" s="4"/>
      <c r="Y231" s="124">
        <f t="shared" si="15"/>
        <v>0</v>
      </c>
      <c r="Z231" s="4"/>
      <c r="AA231" s="122"/>
      <c r="AB231" s="4"/>
      <c r="AC231" s="8" t="s">
        <v>263</v>
      </c>
      <c r="AD231" s="8" t="str">
        <f t="shared" si="17"/>
        <v>00/01/2034</v>
      </c>
      <c r="AE231" s="114">
        <v>0</v>
      </c>
      <c r="AF231" s="114">
        <v>0</v>
      </c>
      <c r="AH231" s="123">
        <f>COUNTIF(AA$2:AA231,"Confirmé")+COUNTIF(AA$2:AA231,"Annulé")+COUNTIF(AA$2:AA231,"En attente")</f>
        <v>0</v>
      </c>
    </row>
    <row r="232" spans="1:34" ht="15.6" x14ac:dyDescent="0.3">
      <c r="A232" s="127"/>
      <c r="C232" s="4"/>
      <c r="D232" s="4"/>
      <c r="E232" s="8"/>
      <c r="F232" s="5"/>
      <c r="Q232" s="8" t="str">
        <f t="shared" si="14"/>
        <v>!</v>
      </c>
      <c r="R232" s="89" t="s">
        <v>112</v>
      </c>
      <c r="S232" s="8"/>
      <c r="T232" s="121" t="e">
        <f t="shared" si="16"/>
        <v>#VALUE!</v>
      </c>
      <c r="U232" s="4"/>
      <c r="V232" s="4"/>
      <c r="W232" s="9"/>
      <c r="X232" s="4"/>
      <c r="Y232" s="124">
        <f t="shared" si="15"/>
        <v>0</v>
      </c>
      <c r="Z232" s="4"/>
      <c r="AA232" s="122"/>
      <c r="AB232" s="4"/>
      <c r="AC232" s="8" t="s">
        <v>264</v>
      </c>
      <c r="AD232" s="8" t="str">
        <f t="shared" si="17"/>
        <v>00/01/2035</v>
      </c>
      <c r="AE232" s="114">
        <v>0</v>
      </c>
      <c r="AF232" s="114">
        <v>0</v>
      </c>
      <c r="AH232" s="123">
        <f>COUNTIF(AA$2:AA232,"Confirmé")+COUNTIF(AA$2:AA232,"Annulé")+COUNTIF(AA$2:AA232,"En attente")</f>
        <v>0</v>
      </c>
    </row>
    <row r="233" spans="1:34" ht="15.6" x14ac:dyDescent="0.3">
      <c r="A233" s="127"/>
      <c r="C233" s="4"/>
      <c r="D233" s="4"/>
      <c r="E233" s="8"/>
      <c r="F233" s="5"/>
      <c r="Q233" s="8" t="str">
        <f t="shared" si="14"/>
        <v>!</v>
      </c>
      <c r="R233" s="89" t="s">
        <v>112</v>
      </c>
      <c r="S233" s="8"/>
      <c r="T233" s="121" t="e">
        <f t="shared" si="16"/>
        <v>#VALUE!</v>
      </c>
      <c r="U233" s="4"/>
      <c r="V233" s="4"/>
      <c r="W233" s="9"/>
      <c r="X233" s="4"/>
      <c r="Y233" s="124">
        <f t="shared" si="15"/>
        <v>0</v>
      </c>
      <c r="Z233" s="4"/>
      <c r="AA233" s="122"/>
      <c r="AB233" s="4"/>
      <c r="AC233" s="8" t="s">
        <v>265</v>
      </c>
      <c r="AD233" s="8" t="str">
        <f t="shared" si="17"/>
        <v>00/01/2036</v>
      </c>
      <c r="AE233" s="114">
        <v>0</v>
      </c>
      <c r="AF233" s="114">
        <v>0</v>
      </c>
      <c r="AH233" s="123">
        <f>COUNTIF(AA$2:AA233,"Confirmé")+COUNTIF(AA$2:AA233,"Annulé")+COUNTIF(AA$2:AA233,"En attente")</f>
        <v>0</v>
      </c>
    </row>
    <row r="234" spans="1:34" ht="15.6" x14ac:dyDescent="0.3">
      <c r="A234" s="127"/>
      <c r="C234" s="4"/>
      <c r="D234" s="4"/>
      <c r="E234" s="8"/>
      <c r="F234" s="5"/>
      <c r="Q234" s="8" t="str">
        <f t="shared" si="14"/>
        <v>!</v>
      </c>
      <c r="R234" s="89" t="s">
        <v>112</v>
      </c>
      <c r="S234" s="8"/>
      <c r="T234" s="121" t="e">
        <f t="shared" si="16"/>
        <v>#VALUE!</v>
      </c>
      <c r="U234" s="4"/>
      <c r="V234" s="4"/>
      <c r="W234" s="9"/>
      <c r="X234" s="4"/>
      <c r="Y234" s="124">
        <f t="shared" si="15"/>
        <v>0</v>
      </c>
      <c r="Z234" s="4"/>
      <c r="AA234" s="122"/>
      <c r="AB234" s="4"/>
      <c r="AC234" s="8" t="s">
        <v>266</v>
      </c>
      <c r="AD234" s="8" t="str">
        <f t="shared" si="17"/>
        <v>00/01/2037</v>
      </c>
      <c r="AE234" s="114">
        <v>0</v>
      </c>
      <c r="AF234" s="114">
        <v>0</v>
      </c>
      <c r="AH234" s="123">
        <f>COUNTIF(AA$2:AA234,"Confirmé")+COUNTIF(AA$2:AA234,"Annulé")+COUNTIF(AA$2:AA234,"En attente")</f>
        <v>0</v>
      </c>
    </row>
    <row r="235" spans="1:34" ht="15.6" x14ac:dyDescent="0.3">
      <c r="A235" s="127"/>
      <c r="C235" s="4"/>
      <c r="D235" s="4"/>
      <c r="E235" s="8"/>
      <c r="F235" s="5"/>
      <c r="Q235" s="8" t="str">
        <f t="shared" si="14"/>
        <v>!</v>
      </c>
      <c r="R235" s="89" t="s">
        <v>112</v>
      </c>
      <c r="S235" s="8"/>
      <c r="T235" s="121" t="e">
        <f t="shared" si="16"/>
        <v>#VALUE!</v>
      </c>
      <c r="U235" s="4"/>
      <c r="V235" s="4"/>
      <c r="W235" s="9"/>
      <c r="X235" s="4"/>
      <c r="Y235" s="124">
        <f t="shared" si="15"/>
        <v>0</v>
      </c>
      <c r="Z235" s="4"/>
      <c r="AA235" s="122"/>
      <c r="AB235" s="4"/>
      <c r="AC235" s="8" t="s">
        <v>267</v>
      </c>
      <c r="AD235" s="8" t="str">
        <f t="shared" si="17"/>
        <v>00/01/2038</v>
      </c>
      <c r="AE235" s="114">
        <v>0</v>
      </c>
      <c r="AF235" s="114">
        <v>0</v>
      </c>
      <c r="AH235" s="123">
        <f>COUNTIF(AA$2:AA235,"Confirmé")+COUNTIF(AA$2:AA235,"Annulé")+COUNTIF(AA$2:AA235,"En attente")</f>
        <v>0</v>
      </c>
    </row>
    <row r="236" spans="1:34" ht="15.6" x14ac:dyDescent="0.3">
      <c r="A236" s="127"/>
      <c r="C236" s="4"/>
      <c r="D236" s="4"/>
      <c r="E236" s="8"/>
      <c r="F236" s="5"/>
      <c r="Q236" s="8" t="str">
        <f t="shared" si="14"/>
        <v>!</v>
      </c>
      <c r="R236" s="89" t="s">
        <v>112</v>
      </c>
      <c r="S236" s="8"/>
      <c r="T236" s="121" t="e">
        <f t="shared" si="16"/>
        <v>#VALUE!</v>
      </c>
      <c r="U236" s="4"/>
      <c r="V236" s="4"/>
      <c r="W236" s="9"/>
      <c r="X236" s="4"/>
      <c r="Y236" s="124">
        <f t="shared" si="15"/>
        <v>0</v>
      </c>
      <c r="Z236" s="4"/>
      <c r="AA236" s="122"/>
      <c r="AB236" s="4"/>
      <c r="AC236" s="8" t="s">
        <v>268</v>
      </c>
      <c r="AD236" s="8" t="str">
        <f t="shared" si="17"/>
        <v>00/01/2039</v>
      </c>
      <c r="AE236" s="114">
        <v>0</v>
      </c>
      <c r="AF236" s="114">
        <v>0</v>
      </c>
      <c r="AH236" s="123">
        <f>COUNTIF(AA$2:AA236,"Confirmé")+COUNTIF(AA$2:AA236,"Annulé")+COUNTIF(AA$2:AA236,"En attente")</f>
        <v>0</v>
      </c>
    </row>
    <row r="237" spans="1:34" ht="15.6" x14ac:dyDescent="0.3">
      <c r="A237" s="127"/>
      <c r="C237" s="4"/>
      <c r="D237" s="4"/>
      <c r="E237" s="8"/>
      <c r="F237" s="5"/>
      <c r="Q237" s="8" t="str">
        <f t="shared" si="14"/>
        <v>!</v>
      </c>
      <c r="R237" s="89" t="s">
        <v>112</v>
      </c>
      <c r="S237" s="8"/>
      <c r="T237" s="121" t="e">
        <f t="shared" si="16"/>
        <v>#VALUE!</v>
      </c>
      <c r="U237" s="4"/>
      <c r="V237" s="4"/>
      <c r="W237" s="9"/>
      <c r="X237" s="4"/>
      <c r="Y237" s="124">
        <f t="shared" si="15"/>
        <v>0</v>
      </c>
      <c r="Z237" s="4"/>
      <c r="AA237" s="122"/>
      <c r="AB237" s="4"/>
      <c r="AC237" s="8" t="s">
        <v>269</v>
      </c>
      <c r="AD237" s="8" t="str">
        <f t="shared" si="17"/>
        <v>00/01/2040</v>
      </c>
      <c r="AE237" s="114">
        <v>0</v>
      </c>
      <c r="AF237" s="114">
        <v>0</v>
      </c>
      <c r="AH237" s="123">
        <f>COUNTIF(AA$2:AA237,"Confirmé")+COUNTIF(AA$2:AA237,"Annulé")+COUNTIF(AA$2:AA237,"En attente")</f>
        <v>0</v>
      </c>
    </row>
    <row r="238" spans="1:34" ht="15.6" x14ac:dyDescent="0.3">
      <c r="A238" s="127"/>
      <c r="C238" s="4"/>
      <c r="D238" s="4"/>
      <c r="E238" s="8"/>
      <c r="F238" s="5"/>
      <c r="Q238" s="8" t="str">
        <f t="shared" si="14"/>
        <v>!</v>
      </c>
      <c r="R238" s="89" t="s">
        <v>112</v>
      </c>
      <c r="S238" s="8"/>
      <c r="T238" s="121" t="e">
        <f t="shared" si="16"/>
        <v>#VALUE!</v>
      </c>
      <c r="U238" s="4"/>
      <c r="V238" s="4"/>
      <c r="W238" s="9"/>
      <c r="X238" s="4"/>
      <c r="Y238" s="124">
        <f t="shared" si="15"/>
        <v>0</v>
      </c>
      <c r="Z238" s="4"/>
      <c r="AA238" s="122"/>
      <c r="AB238" s="4"/>
      <c r="AC238" s="8" t="s">
        <v>270</v>
      </c>
      <c r="AD238" s="8" t="str">
        <f t="shared" si="17"/>
        <v>00/01/2041</v>
      </c>
      <c r="AE238" s="114">
        <v>0</v>
      </c>
      <c r="AF238" s="114">
        <v>0</v>
      </c>
      <c r="AH238" s="123">
        <f>COUNTIF(AA$2:AA238,"Confirmé")+COUNTIF(AA$2:AA238,"Annulé")+COUNTIF(AA$2:AA238,"En attente")</f>
        <v>0</v>
      </c>
    </row>
    <row r="239" spans="1:34" ht="15.6" x14ac:dyDescent="0.3">
      <c r="A239" s="127"/>
      <c r="C239" s="4"/>
      <c r="D239" s="4"/>
      <c r="E239" s="8"/>
      <c r="F239" s="5"/>
      <c r="Q239" s="8" t="str">
        <f t="shared" si="14"/>
        <v>!</v>
      </c>
      <c r="R239" s="89" t="s">
        <v>112</v>
      </c>
      <c r="S239" s="8"/>
      <c r="T239" s="121" t="e">
        <f t="shared" si="16"/>
        <v>#VALUE!</v>
      </c>
      <c r="U239" s="4"/>
      <c r="V239" s="4"/>
      <c r="W239" s="9"/>
      <c r="X239" s="4"/>
      <c r="Y239" s="124">
        <f t="shared" si="15"/>
        <v>0</v>
      </c>
      <c r="Z239" s="4"/>
      <c r="AA239" s="122"/>
      <c r="AB239" s="4"/>
      <c r="AC239" s="8" t="s">
        <v>271</v>
      </c>
      <c r="AD239" s="8" t="str">
        <f t="shared" si="17"/>
        <v>00/01/2042</v>
      </c>
      <c r="AE239" s="114">
        <v>0</v>
      </c>
      <c r="AF239" s="114">
        <v>0</v>
      </c>
      <c r="AH239" s="123">
        <f>COUNTIF(AA$2:AA239,"Confirmé")+COUNTIF(AA$2:AA239,"Annulé")+COUNTIF(AA$2:AA239,"En attente")</f>
        <v>0</v>
      </c>
    </row>
    <row r="240" spans="1:34" ht="15.6" x14ac:dyDescent="0.3">
      <c r="A240" s="127"/>
      <c r="C240" s="4"/>
      <c r="D240" s="4"/>
      <c r="E240" s="8"/>
      <c r="F240" s="5"/>
      <c r="Q240" s="8" t="str">
        <f t="shared" si="14"/>
        <v>!</v>
      </c>
      <c r="R240" s="89" t="s">
        <v>112</v>
      </c>
      <c r="S240" s="8"/>
      <c r="T240" s="121" t="e">
        <f t="shared" si="16"/>
        <v>#VALUE!</v>
      </c>
      <c r="U240" s="4"/>
      <c r="V240" s="4"/>
      <c r="W240" s="9"/>
      <c r="X240" s="4"/>
      <c r="Y240" s="124">
        <f t="shared" si="15"/>
        <v>0</v>
      </c>
      <c r="Z240" s="4"/>
      <c r="AA240" s="122"/>
      <c r="AB240" s="4"/>
      <c r="AC240" s="8" t="s">
        <v>272</v>
      </c>
      <c r="AD240" s="8" t="str">
        <f t="shared" si="17"/>
        <v>00/01/2043</v>
      </c>
      <c r="AE240" s="114">
        <v>0</v>
      </c>
      <c r="AF240" s="114">
        <v>0</v>
      </c>
      <c r="AH240" s="123">
        <f>COUNTIF(AA$2:AA240,"Confirmé")+COUNTIF(AA$2:AA240,"Annulé")+COUNTIF(AA$2:AA240,"En attente")</f>
        <v>0</v>
      </c>
    </row>
    <row r="241" spans="1:34" ht="15.6" x14ac:dyDescent="0.3">
      <c r="A241" s="127"/>
      <c r="C241" s="4"/>
      <c r="D241" s="4"/>
      <c r="E241" s="8"/>
      <c r="F241" s="5"/>
      <c r="Q241" s="8" t="str">
        <f t="shared" si="14"/>
        <v>!</v>
      </c>
      <c r="R241" s="89" t="s">
        <v>112</v>
      </c>
      <c r="S241" s="8"/>
      <c r="T241" s="121" t="e">
        <f t="shared" si="16"/>
        <v>#VALUE!</v>
      </c>
      <c r="U241" s="4"/>
      <c r="V241" s="4"/>
      <c r="W241" s="9"/>
      <c r="X241" s="4"/>
      <c r="Y241" s="124">
        <f t="shared" si="15"/>
        <v>0</v>
      </c>
      <c r="Z241" s="4"/>
      <c r="AA241" s="122"/>
      <c r="AB241" s="4"/>
      <c r="AC241" s="8" t="s">
        <v>273</v>
      </c>
      <c r="AD241" s="8" t="str">
        <f t="shared" si="17"/>
        <v>00/01/2044</v>
      </c>
      <c r="AE241" s="114">
        <v>0</v>
      </c>
      <c r="AF241" s="114">
        <v>0</v>
      </c>
      <c r="AH241" s="123">
        <f>COUNTIF(AA$2:AA241,"Confirmé")+COUNTIF(AA$2:AA241,"Annulé")+COUNTIF(AA$2:AA241,"En attente")</f>
        <v>0</v>
      </c>
    </row>
    <row r="242" spans="1:34" ht="15.6" x14ac:dyDescent="0.3">
      <c r="A242" s="127"/>
      <c r="C242" s="4"/>
      <c r="D242" s="4"/>
      <c r="E242" s="8"/>
      <c r="F242" s="5"/>
      <c r="Q242" s="8" t="str">
        <f t="shared" si="14"/>
        <v>!</v>
      </c>
      <c r="R242" s="89" t="s">
        <v>112</v>
      </c>
      <c r="S242" s="8"/>
      <c r="T242" s="121" t="e">
        <f t="shared" si="16"/>
        <v>#VALUE!</v>
      </c>
      <c r="U242" s="4"/>
      <c r="V242" s="4"/>
      <c r="W242" s="9"/>
      <c r="X242" s="4"/>
      <c r="Y242" s="124">
        <f t="shared" si="15"/>
        <v>0</v>
      </c>
      <c r="Z242" s="4"/>
      <c r="AA242" s="122"/>
      <c r="AB242" s="4"/>
      <c r="AC242" s="8" t="s">
        <v>274</v>
      </c>
      <c r="AD242" s="8" t="str">
        <f t="shared" si="17"/>
        <v>00/01/2045</v>
      </c>
      <c r="AE242" s="114">
        <v>0</v>
      </c>
      <c r="AF242" s="114">
        <v>0</v>
      </c>
      <c r="AH242" s="123">
        <f>COUNTIF(AA$2:AA242,"Confirmé")+COUNTIF(AA$2:AA242,"Annulé")+COUNTIF(AA$2:AA242,"En attente")</f>
        <v>0</v>
      </c>
    </row>
    <row r="243" spans="1:34" ht="15.6" x14ac:dyDescent="0.3">
      <c r="A243" s="127"/>
      <c r="C243" s="4"/>
      <c r="D243" s="4"/>
      <c r="E243" s="8"/>
      <c r="F243" s="5"/>
      <c r="Q243" s="8" t="str">
        <f t="shared" si="14"/>
        <v>!</v>
      </c>
      <c r="R243" s="89" t="s">
        <v>112</v>
      </c>
      <c r="S243" s="8"/>
      <c r="T243" s="121" t="e">
        <f t="shared" si="16"/>
        <v>#VALUE!</v>
      </c>
      <c r="U243" s="4"/>
      <c r="V243" s="4"/>
      <c r="W243" s="9"/>
      <c r="X243" s="4"/>
      <c r="Y243" s="124">
        <f t="shared" si="15"/>
        <v>0</v>
      </c>
      <c r="Z243" s="4"/>
      <c r="AA243" s="122"/>
      <c r="AB243" s="4"/>
      <c r="AC243" s="8" t="s">
        <v>275</v>
      </c>
      <c r="AD243" s="8" t="str">
        <f t="shared" si="17"/>
        <v>00/01/2046</v>
      </c>
      <c r="AE243" s="114">
        <v>0</v>
      </c>
      <c r="AF243" s="114">
        <v>0</v>
      </c>
      <c r="AH243" s="123">
        <f>COUNTIF(AA$2:AA243,"Confirmé")+COUNTIF(AA$2:AA243,"Annulé")+COUNTIF(AA$2:AA243,"En attente")</f>
        <v>0</v>
      </c>
    </row>
    <row r="244" spans="1:34" ht="15.6" x14ac:dyDescent="0.3">
      <c r="A244" s="127"/>
      <c r="C244" s="4"/>
      <c r="D244" s="4"/>
      <c r="E244" s="8"/>
      <c r="F244" s="5"/>
      <c r="Q244" s="8" t="str">
        <f t="shared" si="14"/>
        <v>!</v>
      </c>
      <c r="R244" s="89" t="s">
        <v>112</v>
      </c>
      <c r="S244" s="8"/>
      <c r="T244" s="121" t="e">
        <f t="shared" si="16"/>
        <v>#VALUE!</v>
      </c>
      <c r="U244" s="4"/>
      <c r="V244" s="4"/>
      <c r="W244" s="9"/>
      <c r="X244" s="4"/>
      <c r="Y244" s="124">
        <f t="shared" si="15"/>
        <v>0</v>
      </c>
      <c r="Z244" s="4"/>
      <c r="AA244" s="122"/>
      <c r="AB244" s="4"/>
      <c r="AC244" s="8" t="s">
        <v>276</v>
      </c>
      <c r="AD244" s="8" t="str">
        <f t="shared" si="17"/>
        <v>00/01/2047</v>
      </c>
      <c r="AE244" s="114">
        <v>0</v>
      </c>
      <c r="AF244" s="114">
        <v>0</v>
      </c>
      <c r="AH244" s="123">
        <f>COUNTIF(AA$2:AA244,"Confirmé")+COUNTIF(AA$2:AA244,"Annulé")+COUNTIF(AA$2:AA244,"En attente")</f>
        <v>0</v>
      </c>
    </row>
    <row r="245" spans="1:34" ht="15.6" x14ac:dyDescent="0.3">
      <c r="A245" s="127"/>
      <c r="C245" s="4"/>
      <c r="D245" s="4"/>
      <c r="E245" s="8"/>
      <c r="F245" s="5"/>
      <c r="Q245" s="8" t="str">
        <f t="shared" si="14"/>
        <v>!</v>
      </c>
      <c r="R245" s="89" t="s">
        <v>112</v>
      </c>
      <c r="S245" s="8"/>
      <c r="T245" s="121" t="e">
        <f t="shared" si="16"/>
        <v>#VALUE!</v>
      </c>
      <c r="U245" s="4"/>
      <c r="V245" s="4"/>
      <c r="W245" s="9"/>
      <c r="X245" s="4"/>
      <c r="Y245" s="124">
        <f t="shared" si="15"/>
        <v>0</v>
      </c>
      <c r="Z245" s="4"/>
      <c r="AA245" s="122"/>
      <c r="AB245" s="4"/>
      <c r="AC245" s="8" t="s">
        <v>277</v>
      </c>
      <c r="AD245" s="8" t="str">
        <f t="shared" si="17"/>
        <v>00/01/2048</v>
      </c>
      <c r="AE245" s="114">
        <v>0</v>
      </c>
      <c r="AF245" s="114">
        <v>0</v>
      </c>
      <c r="AH245" s="123">
        <f>COUNTIF(AA$2:AA245,"Confirmé")+COUNTIF(AA$2:AA245,"Annulé")+COUNTIF(AA$2:AA245,"En attente")</f>
        <v>0</v>
      </c>
    </row>
    <row r="246" spans="1:34" ht="15.6" x14ac:dyDescent="0.3">
      <c r="A246" s="127"/>
      <c r="C246" s="4"/>
      <c r="D246" s="4"/>
      <c r="E246" s="8"/>
      <c r="F246" s="5"/>
      <c r="Q246" s="8" t="str">
        <f t="shared" si="14"/>
        <v>!</v>
      </c>
      <c r="R246" s="89" t="s">
        <v>112</v>
      </c>
      <c r="S246" s="8"/>
      <c r="T246" s="121" t="e">
        <f t="shared" si="16"/>
        <v>#VALUE!</v>
      </c>
      <c r="U246" s="4"/>
      <c r="V246" s="4"/>
      <c r="W246" s="9"/>
      <c r="X246" s="4"/>
      <c r="Y246" s="124">
        <f t="shared" si="15"/>
        <v>0</v>
      </c>
      <c r="Z246" s="4"/>
      <c r="AA246" s="122"/>
      <c r="AB246" s="4"/>
      <c r="AC246" s="8" t="s">
        <v>278</v>
      </c>
      <c r="AD246" s="8" t="str">
        <f t="shared" si="17"/>
        <v>00/01/2049</v>
      </c>
      <c r="AE246" s="114">
        <v>0</v>
      </c>
      <c r="AF246" s="114">
        <v>0</v>
      </c>
      <c r="AH246" s="123">
        <f>COUNTIF(AA$2:AA246,"Confirmé")+COUNTIF(AA$2:AA246,"Annulé")+COUNTIF(AA$2:AA246,"En attente")</f>
        <v>0</v>
      </c>
    </row>
    <row r="247" spans="1:34" ht="15.6" x14ac:dyDescent="0.3">
      <c r="A247" s="127"/>
      <c r="C247" s="4"/>
      <c r="D247" s="4"/>
      <c r="E247" s="8"/>
      <c r="F247" s="5"/>
      <c r="Q247" s="8" t="str">
        <f t="shared" si="14"/>
        <v>!</v>
      </c>
      <c r="R247" s="89" t="s">
        <v>112</v>
      </c>
      <c r="S247" s="8"/>
      <c r="T247" s="121" t="e">
        <f t="shared" si="16"/>
        <v>#VALUE!</v>
      </c>
      <c r="U247" s="4"/>
      <c r="V247" s="4"/>
      <c r="W247" s="9"/>
      <c r="X247" s="4"/>
      <c r="Y247" s="124">
        <f t="shared" si="15"/>
        <v>0</v>
      </c>
      <c r="Z247" s="4"/>
      <c r="AA247" s="122"/>
      <c r="AB247" s="4"/>
      <c r="AC247" s="8" t="s">
        <v>279</v>
      </c>
      <c r="AD247" s="8" t="str">
        <f t="shared" si="17"/>
        <v>00/01/2050</v>
      </c>
      <c r="AE247" s="114">
        <v>0</v>
      </c>
      <c r="AF247" s="114">
        <v>0</v>
      </c>
      <c r="AH247" s="123">
        <f>COUNTIF(AA$2:AA247,"Confirmé")+COUNTIF(AA$2:AA247,"Annulé")+COUNTIF(AA$2:AA247,"En attente")</f>
        <v>0</v>
      </c>
    </row>
    <row r="248" spans="1:34" ht="15.6" x14ac:dyDescent="0.3">
      <c r="A248" s="127"/>
      <c r="C248" s="4"/>
      <c r="D248" s="4"/>
      <c r="E248" s="8"/>
      <c r="F248" s="5"/>
      <c r="Q248" s="8" t="str">
        <f t="shared" si="14"/>
        <v>!</v>
      </c>
      <c r="R248" s="89" t="s">
        <v>112</v>
      </c>
      <c r="S248" s="8"/>
      <c r="T248" s="121" t="e">
        <f t="shared" si="16"/>
        <v>#VALUE!</v>
      </c>
      <c r="U248" s="4"/>
      <c r="V248" s="4"/>
      <c r="W248" s="9"/>
      <c r="X248" s="4"/>
      <c r="Y248" s="124">
        <f t="shared" si="15"/>
        <v>0</v>
      </c>
      <c r="Z248" s="4"/>
      <c r="AA248" s="122"/>
      <c r="AB248" s="4"/>
      <c r="AC248" s="8" t="s">
        <v>280</v>
      </c>
      <c r="AD248" s="8" t="str">
        <f t="shared" si="17"/>
        <v>00/01/2051</v>
      </c>
      <c r="AE248" s="114">
        <v>0</v>
      </c>
      <c r="AF248" s="114">
        <v>0</v>
      </c>
      <c r="AH248" s="123">
        <f>COUNTIF(AA$2:AA248,"Confirmé")+COUNTIF(AA$2:AA248,"Annulé")+COUNTIF(AA$2:AA248,"En attente")</f>
        <v>0</v>
      </c>
    </row>
    <row r="249" spans="1:34" ht="15.6" x14ac:dyDescent="0.3">
      <c r="A249" s="127"/>
      <c r="C249" s="4"/>
      <c r="D249" s="4"/>
      <c r="E249" s="8"/>
      <c r="F249" s="5"/>
      <c r="Q249" s="8" t="str">
        <f t="shared" si="14"/>
        <v>!</v>
      </c>
      <c r="R249" s="89" t="s">
        <v>112</v>
      </c>
      <c r="S249" s="8"/>
      <c r="T249" s="121" t="e">
        <f t="shared" si="16"/>
        <v>#VALUE!</v>
      </c>
      <c r="U249" s="4"/>
      <c r="V249" s="4"/>
      <c r="W249" s="9"/>
      <c r="X249" s="4"/>
      <c r="Y249" s="124">
        <f t="shared" si="15"/>
        <v>0</v>
      </c>
      <c r="Z249" s="4"/>
      <c r="AA249" s="122"/>
      <c r="AB249" s="4"/>
      <c r="AC249" s="8" t="s">
        <v>281</v>
      </c>
      <c r="AD249" s="8" t="str">
        <f t="shared" si="17"/>
        <v>00/01/2052</v>
      </c>
      <c r="AE249" s="114">
        <v>0</v>
      </c>
      <c r="AF249" s="114">
        <v>0</v>
      </c>
      <c r="AH249" s="123">
        <f>COUNTIF(AA$2:AA249,"Confirmé")+COUNTIF(AA$2:AA249,"Annulé")+COUNTIF(AA$2:AA249,"En attente")</f>
        <v>0</v>
      </c>
    </row>
    <row r="250" spans="1:34" ht="15.6" x14ac:dyDescent="0.3">
      <c r="A250" s="127"/>
      <c r="C250" s="4"/>
      <c r="D250" s="4"/>
      <c r="E250" s="8"/>
      <c r="F250" s="5"/>
      <c r="Q250" s="8" t="str">
        <f t="shared" si="14"/>
        <v>!</v>
      </c>
      <c r="R250" s="89" t="s">
        <v>112</v>
      </c>
      <c r="S250" s="8"/>
      <c r="T250" s="121" t="e">
        <f t="shared" si="16"/>
        <v>#VALUE!</v>
      </c>
      <c r="U250" s="4"/>
      <c r="V250" s="4"/>
      <c r="W250" s="9"/>
      <c r="X250" s="4"/>
      <c r="Y250" s="124">
        <f t="shared" si="15"/>
        <v>0</v>
      </c>
      <c r="Z250" s="4"/>
      <c r="AA250" s="122"/>
      <c r="AB250" s="4"/>
      <c r="AC250" s="8" t="s">
        <v>282</v>
      </c>
      <c r="AD250" s="8" t="str">
        <f t="shared" si="17"/>
        <v>00/01/2053</v>
      </c>
      <c r="AE250" s="114">
        <v>0</v>
      </c>
      <c r="AF250" s="114">
        <v>0</v>
      </c>
      <c r="AH250" s="123">
        <f>COUNTIF(AA$2:AA250,"Confirmé")+COUNTIF(AA$2:AA250,"Annulé")+COUNTIF(AA$2:AA250,"En attente")</f>
        <v>0</v>
      </c>
    </row>
    <row r="251" spans="1:34" ht="15.6" x14ac:dyDescent="0.3">
      <c r="A251" s="127"/>
      <c r="C251" s="4"/>
      <c r="D251" s="4"/>
      <c r="E251" s="8"/>
      <c r="F251" s="5"/>
      <c r="Q251" s="8" t="str">
        <f t="shared" si="14"/>
        <v>!</v>
      </c>
      <c r="R251" s="89" t="s">
        <v>112</v>
      </c>
      <c r="S251" s="8"/>
      <c r="T251" s="121" t="e">
        <f t="shared" si="16"/>
        <v>#VALUE!</v>
      </c>
      <c r="U251" s="4"/>
      <c r="V251" s="4"/>
      <c r="W251" s="9"/>
      <c r="X251" s="4"/>
      <c r="Y251" s="124">
        <f t="shared" si="15"/>
        <v>0</v>
      </c>
      <c r="Z251" s="4"/>
      <c r="AA251" s="122"/>
      <c r="AB251" s="4"/>
      <c r="AC251" s="8" t="s">
        <v>283</v>
      </c>
      <c r="AD251" s="8" t="str">
        <f t="shared" si="17"/>
        <v>00/01/2054</v>
      </c>
      <c r="AE251" s="114">
        <v>0</v>
      </c>
      <c r="AF251" s="114">
        <v>0</v>
      </c>
      <c r="AH251" s="123">
        <f>COUNTIF(AA$2:AA251,"Confirmé")+COUNTIF(AA$2:AA251,"Annulé")+COUNTIF(AA$2:AA251,"En attente")</f>
        <v>0</v>
      </c>
    </row>
    <row r="252" spans="1:34" ht="15.6" x14ac:dyDescent="0.3">
      <c r="A252" s="127"/>
      <c r="C252" s="4"/>
      <c r="D252" s="4"/>
      <c r="E252" s="8"/>
      <c r="F252" s="5"/>
      <c r="Q252" s="8" t="str">
        <f t="shared" si="14"/>
        <v>!</v>
      </c>
      <c r="R252" s="89" t="s">
        <v>112</v>
      </c>
      <c r="S252" s="8"/>
      <c r="T252" s="121" t="e">
        <f t="shared" si="16"/>
        <v>#VALUE!</v>
      </c>
      <c r="U252" s="4"/>
      <c r="V252" s="4"/>
      <c r="W252" s="9"/>
      <c r="X252" s="4"/>
      <c r="Y252" s="124">
        <f t="shared" si="15"/>
        <v>0</v>
      </c>
      <c r="Z252" s="4"/>
      <c r="AA252" s="122"/>
      <c r="AB252" s="4"/>
      <c r="AC252" s="8" t="s">
        <v>284</v>
      </c>
      <c r="AD252" s="8" t="str">
        <f t="shared" si="17"/>
        <v>00/01/2055</v>
      </c>
      <c r="AE252" s="114">
        <v>0</v>
      </c>
      <c r="AF252" s="114">
        <v>0</v>
      </c>
      <c r="AH252" s="123">
        <f>COUNTIF(AA$2:AA252,"Confirmé")+COUNTIF(AA$2:AA252,"Annulé")+COUNTIF(AA$2:AA252,"En attente")</f>
        <v>0</v>
      </c>
    </row>
    <row r="253" spans="1:34" ht="15.6" x14ac:dyDescent="0.3">
      <c r="A253" s="127"/>
      <c r="C253" s="4"/>
      <c r="D253" s="4"/>
      <c r="E253" s="8"/>
      <c r="F253" s="5"/>
      <c r="Q253" s="8" t="str">
        <f t="shared" si="14"/>
        <v>!</v>
      </c>
      <c r="R253" s="89" t="s">
        <v>112</v>
      </c>
      <c r="S253" s="8"/>
      <c r="T253" s="121" t="e">
        <f t="shared" si="16"/>
        <v>#VALUE!</v>
      </c>
      <c r="U253" s="4"/>
      <c r="V253" s="4"/>
      <c r="W253" s="9"/>
      <c r="X253" s="4"/>
      <c r="Y253" s="124">
        <f t="shared" si="15"/>
        <v>0</v>
      </c>
      <c r="Z253" s="4"/>
      <c r="AA253" s="122"/>
      <c r="AB253" s="4"/>
      <c r="AC253" s="8" t="s">
        <v>285</v>
      </c>
      <c r="AD253" s="8" t="str">
        <f t="shared" si="17"/>
        <v>00/01/2056</v>
      </c>
      <c r="AE253" s="114">
        <v>0</v>
      </c>
      <c r="AF253" s="114">
        <v>0</v>
      </c>
      <c r="AH253" s="123">
        <f>COUNTIF(AA$2:AA253,"Confirmé")+COUNTIF(AA$2:AA253,"Annulé")+COUNTIF(AA$2:AA253,"En attente")</f>
        <v>0</v>
      </c>
    </row>
    <row r="254" spans="1:34" ht="15.6" x14ac:dyDescent="0.3">
      <c r="A254" s="127"/>
      <c r="C254" s="4"/>
      <c r="D254" s="4"/>
      <c r="E254" s="8"/>
      <c r="F254" s="5"/>
      <c r="Q254" s="8" t="str">
        <f t="shared" si="14"/>
        <v>!</v>
      </c>
      <c r="R254" s="89" t="s">
        <v>112</v>
      </c>
      <c r="S254" s="8"/>
      <c r="T254" s="121" t="e">
        <f t="shared" si="16"/>
        <v>#VALUE!</v>
      </c>
      <c r="U254" s="4"/>
      <c r="V254" s="4"/>
      <c r="W254" s="9"/>
      <c r="X254" s="4"/>
      <c r="Y254" s="124">
        <f t="shared" si="15"/>
        <v>0</v>
      </c>
      <c r="Z254" s="4"/>
      <c r="AA254" s="122"/>
      <c r="AB254" s="4"/>
      <c r="AC254" s="8" t="s">
        <v>286</v>
      </c>
      <c r="AD254" s="8" t="str">
        <f t="shared" si="17"/>
        <v>00/01/2057</v>
      </c>
      <c r="AE254" s="114">
        <v>0</v>
      </c>
      <c r="AF254" s="114">
        <v>0</v>
      </c>
      <c r="AH254" s="123">
        <f>COUNTIF(AA$2:AA254,"Confirmé")+COUNTIF(AA$2:AA254,"Annulé")+COUNTIF(AA$2:AA254,"En attente")</f>
        <v>0</v>
      </c>
    </row>
    <row r="255" spans="1:34" ht="15.6" x14ac:dyDescent="0.3">
      <c r="A255" s="127"/>
      <c r="C255" s="4"/>
      <c r="D255" s="4"/>
      <c r="E255" s="8"/>
      <c r="F255" s="5"/>
      <c r="Q255" s="8" t="str">
        <f t="shared" si="14"/>
        <v>!</v>
      </c>
      <c r="R255" s="89" t="s">
        <v>112</v>
      </c>
      <c r="S255" s="8"/>
      <c r="T255" s="121" t="e">
        <f t="shared" si="16"/>
        <v>#VALUE!</v>
      </c>
      <c r="U255" s="4"/>
      <c r="V255" s="4"/>
      <c r="W255" s="9"/>
      <c r="X255" s="4"/>
      <c r="Y255" s="124">
        <f t="shared" si="15"/>
        <v>0</v>
      </c>
      <c r="Z255" s="4"/>
      <c r="AA255" s="122"/>
      <c r="AB255" s="4"/>
      <c r="AC255" s="8" t="s">
        <v>287</v>
      </c>
      <c r="AD255" s="8" t="str">
        <f t="shared" si="17"/>
        <v>00/01/2058</v>
      </c>
      <c r="AE255" s="114">
        <v>0</v>
      </c>
      <c r="AF255" s="114">
        <v>0</v>
      </c>
      <c r="AH255" s="123">
        <f>COUNTIF(AA$2:AA255,"Confirmé")+COUNTIF(AA$2:AA255,"Annulé")+COUNTIF(AA$2:AA255,"En attente")</f>
        <v>0</v>
      </c>
    </row>
    <row r="256" spans="1:34" ht="15.6" x14ac:dyDescent="0.3">
      <c r="A256" s="127"/>
      <c r="C256" s="4"/>
      <c r="D256" s="4"/>
      <c r="E256" s="8"/>
      <c r="F256" s="5"/>
      <c r="Q256" s="8" t="str">
        <f t="shared" ref="Q256:Q319" si="18">TEXT(R256,"mmmm")</f>
        <v>!</v>
      </c>
      <c r="R256" s="89" t="s">
        <v>112</v>
      </c>
      <c r="S256" s="8"/>
      <c r="T256" s="121" t="e">
        <f t="shared" si="16"/>
        <v>#VALUE!</v>
      </c>
      <c r="U256" s="4"/>
      <c r="V256" s="4"/>
      <c r="W256" s="9"/>
      <c r="X256" s="4"/>
      <c r="Y256" s="124">
        <f t="shared" ref="Y256:Y319" si="19">IF(X256="",0,LEN(X256)-LEN(SUBSTITUTE(X256,CHAR(44),""))+1)</f>
        <v>0</v>
      </c>
      <c r="Z256" s="4"/>
      <c r="AA256" s="122"/>
      <c r="AB256" s="4"/>
      <c r="AC256" s="8" t="s">
        <v>288</v>
      </c>
      <c r="AD256" s="8" t="str">
        <f t="shared" si="17"/>
        <v>00/01/2059</v>
      </c>
      <c r="AE256" s="114">
        <v>0</v>
      </c>
      <c r="AF256" s="114">
        <v>0</v>
      </c>
      <c r="AH256" s="123">
        <f>COUNTIF(AA$2:AA256,"Confirmé")+COUNTIF(AA$2:AA256,"Annulé")+COUNTIF(AA$2:AA256,"En attente")</f>
        <v>0</v>
      </c>
    </row>
    <row r="257" spans="1:34" ht="15.6" x14ac:dyDescent="0.3">
      <c r="A257" s="127"/>
      <c r="C257" s="4"/>
      <c r="D257" s="4"/>
      <c r="E257" s="8"/>
      <c r="F257" s="5"/>
      <c r="Q257" s="8" t="str">
        <f t="shared" si="18"/>
        <v>!</v>
      </c>
      <c r="R257" s="89" t="s">
        <v>112</v>
      </c>
      <c r="S257" s="8"/>
      <c r="T257" s="121" t="e">
        <f t="shared" si="16"/>
        <v>#VALUE!</v>
      </c>
      <c r="U257" s="4"/>
      <c r="V257" s="4"/>
      <c r="W257" s="9"/>
      <c r="X257" s="4"/>
      <c r="Y257" s="124">
        <f t="shared" si="19"/>
        <v>0</v>
      </c>
      <c r="Z257" s="4"/>
      <c r="AA257" s="122"/>
      <c r="AB257" s="4"/>
      <c r="AC257" s="8" t="s">
        <v>289</v>
      </c>
      <c r="AD257" s="8" t="str">
        <f t="shared" si="17"/>
        <v>00/01/2060</v>
      </c>
      <c r="AE257" s="114">
        <v>0</v>
      </c>
      <c r="AF257" s="114">
        <v>0</v>
      </c>
      <c r="AH257" s="123">
        <f>COUNTIF(AA$2:AA257,"Confirmé")+COUNTIF(AA$2:AA257,"Annulé")+COUNTIF(AA$2:AA257,"En attente")</f>
        <v>0</v>
      </c>
    </row>
    <row r="258" spans="1:34" ht="15.6" x14ac:dyDescent="0.3">
      <c r="A258" s="127"/>
      <c r="C258" s="4"/>
      <c r="D258" s="4"/>
      <c r="E258" s="8"/>
      <c r="F258" s="5"/>
      <c r="Q258" s="8" t="str">
        <f t="shared" si="18"/>
        <v>!</v>
      </c>
      <c r="R258" s="89" t="s">
        <v>112</v>
      </c>
      <c r="S258" s="8"/>
      <c r="T258" s="121" t="e">
        <f t="shared" si="16"/>
        <v>#VALUE!</v>
      </c>
      <c r="U258" s="4"/>
      <c r="V258" s="4"/>
      <c r="W258" s="9"/>
      <c r="X258" s="4"/>
      <c r="Y258" s="124">
        <f t="shared" si="19"/>
        <v>0</v>
      </c>
      <c r="Z258" s="4"/>
      <c r="AA258" s="122"/>
      <c r="AB258" s="4"/>
      <c r="AC258" s="8" t="s">
        <v>290</v>
      </c>
      <c r="AD258" s="8" t="str">
        <f t="shared" si="17"/>
        <v>00/01/2061</v>
      </c>
      <c r="AE258" s="114">
        <v>0</v>
      </c>
      <c r="AF258" s="114">
        <v>0</v>
      </c>
      <c r="AH258" s="123">
        <f>COUNTIF(AA$2:AA258,"Confirmé")+COUNTIF(AA$2:AA258,"Annulé")+COUNTIF(AA$2:AA258,"En attente")</f>
        <v>0</v>
      </c>
    </row>
    <row r="259" spans="1:34" ht="15.6" x14ac:dyDescent="0.3">
      <c r="A259" s="127"/>
      <c r="C259" s="4"/>
      <c r="D259" s="4"/>
      <c r="E259" s="8"/>
      <c r="F259" s="5"/>
      <c r="Q259" s="8" t="str">
        <f t="shared" si="18"/>
        <v>!</v>
      </c>
      <c r="R259" s="89" t="s">
        <v>112</v>
      </c>
      <c r="S259" s="8"/>
      <c r="T259" s="121" t="e">
        <f t="shared" si="16"/>
        <v>#VALUE!</v>
      </c>
      <c r="U259" s="4"/>
      <c r="V259" s="4"/>
      <c r="W259" s="9"/>
      <c r="X259" s="4"/>
      <c r="Y259" s="124">
        <f t="shared" si="19"/>
        <v>0</v>
      </c>
      <c r="Z259" s="4"/>
      <c r="AA259" s="122"/>
      <c r="AB259" s="4"/>
      <c r="AC259" s="8" t="s">
        <v>291</v>
      </c>
      <c r="AD259" s="8" t="str">
        <f t="shared" si="17"/>
        <v>00/01/2062</v>
      </c>
      <c r="AE259" s="114">
        <v>0</v>
      </c>
      <c r="AF259" s="114">
        <v>0</v>
      </c>
      <c r="AH259" s="123">
        <f>COUNTIF(AA$2:AA259,"Confirmé")+COUNTIF(AA$2:AA259,"Annulé")+COUNTIF(AA$2:AA259,"En attente")</f>
        <v>0</v>
      </c>
    </row>
    <row r="260" spans="1:34" ht="15.6" x14ac:dyDescent="0.3">
      <c r="A260" s="127"/>
      <c r="C260" s="4"/>
      <c r="D260" s="4"/>
      <c r="E260" s="8"/>
      <c r="F260" s="5"/>
      <c r="Q260" s="8" t="str">
        <f t="shared" si="18"/>
        <v>!</v>
      </c>
      <c r="R260" s="89" t="s">
        <v>112</v>
      </c>
      <c r="S260" s="8"/>
      <c r="T260" s="121" t="e">
        <f t="shared" si="16"/>
        <v>#VALUE!</v>
      </c>
      <c r="U260" s="4"/>
      <c r="V260" s="4"/>
      <c r="W260" s="9"/>
      <c r="X260" s="4"/>
      <c r="Y260" s="124">
        <f t="shared" si="19"/>
        <v>0</v>
      </c>
      <c r="Z260" s="4"/>
      <c r="AA260" s="122"/>
      <c r="AB260" s="4"/>
      <c r="AC260" s="8" t="s">
        <v>292</v>
      </c>
      <c r="AD260" s="8" t="str">
        <f t="shared" si="17"/>
        <v>00/01/2063</v>
      </c>
      <c r="AE260" s="114">
        <v>0</v>
      </c>
      <c r="AF260" s="114">
        <v>0</v>
      </c>
      <c r="AH260" s="123">
        <f>COUNTIF(AA$2:AA260,"Confirmé")+COUNTIF(AA$2:AA260,"Annulé")+COUNTIF(AA$2:AA260,"En attente")</f>
        <v>0</v>
      </c>
    </row>
    <row r="261" spans="1:34" ht="15.6" x14ac:dyDescent="0.3">
      <c r="A261" s="127"/>
      <c r="C261" s="4"/>
      <c r="D261" s="4"/>
      <c r="E261" s="8"/>
      <c r="F261" s="5"/>
      <c r="Q261" s="8" t="str">
        <f t="shared" si="18"/>
        <v>!</v>
      </c>
      <c r="R261" s="89" t="s">
        <v>112</v>
      </c>
      <c r="S261" s="8"/>
      <c r="T261" s="121" t="e">
        <f t="shared" si="16"/>
        <v>#VALUE!</v>
      </c>
      <c r="U261" s="4"/>
      <c r="V261" s="4"/>
      <c r="W261" s="9"/>
      <c r="X261" s="4"/>
      <c r="Y261" s="124">
        <f t="shared" si="19"/>
        <v>0</v>
      </c>
      <c r="Z261" s="4"/>
      <c r="AA261" s="122"/>
      <c r="AB261" s="4"/>
      <c r="AC261" s="8" t="s">
        <v>293</v>
      </c>
      <c r="AD261" s="8" t="str">
        <f t="shared" si="17"/>
        <v>00/01/2064</v>
      </c>
      <c r="AE261" s="114">
        <v>0</v>
      </c>
      <c r="AF261" s="114">
        <v>0</v>
      </c>
      <c r="AH261" s="123">
        <f>COUNTIF(AA$2:AA261,"Confirmé")+COUNTIF(AA$2:AA261,"Annulé")+COUNTIF(AA$2:AA261,"En attente")</f>
        <v>0</v>
      </c>
    </row>
    <row r="262" spans="1:34" ht="15.6" x14ac:dyDescent="0.3">
      <c r="A262" s="127"/>
      <c r="C262" s="4"/>
      <c r="D262" s="4"/>
      <c r="E262" s="8"/>
      <c r="F262" s="5"/>
      <c r="Q262" s="8" t="str">
        <f t="shared" si="18"/>
        <v>!</v>
      </c>
      <c r="R262" s="89" t="s">
        <v>112</v>
      </c>
      <c r="S262" s="8"/>
      <c r="T262" s="121" t="e">
        <f t="shared" si="16"/>
        <v>#VALUE!</v>
      </c>
      <c r="U262" s="4"/>
      <c r="V262" s="4"/>
      <c r="W262" s="9"/>
      <c r="X262" s="4"/>
      <c r="Y262" s="124">
        <f t="shared" si="19"/>
        <v>0</v>
      </c>
      <c r="Z262" s="4"/>
      <c r="AA262" s="122"/>
      <c r="AB262" s="4"/>
      <c r="AC262" s="8" t="s">
        <v>294</v>
      </c>
      <c r="AD262" s="8" t="str">
        <f t="shared" si="17"/>
        <v>00/01/2065</v>
      </c>
      <c r="AE262" s="114">
        <v>0</v>
      </c>
      <c r="AF262" s="114">
        <v>0</v>
      </c>
      <c r="AH262" s="123">
        <f>COUNTIF(AA$2:AA262,"Confirmé")+COUNTIF(AA$2:AA262,"Annulé")+COUNTIF(AA$2:AA262,"En attente")</f>
        <v>0</v>
      </c>
    </row>
    <row r="263" spans="1:34" ht="15.6" x14ac:dyDescent="0.3">
      <c r="A263" s="127"/>
      <c r="C263" s="4"/>
      <c r="D263" s="4"/>
      <c r="E263" s="8"/>
      <c r="F263" s="5"/>
      <c r="Q263" s="8" t="str">
        <f t="shared" si="18"/>
        <v>!</v>
      </c>
      <c r="R263" s="89" t="s">
        <v>112</v>
      </c>
      <c r="S263" s="8"/>
      <c r="T263" s="121" t="e">
        <f t="shared" si="16"/>
        <v>#VALUE!</v>
      </c>
      <c r="U263" s="4"/>
      <c r="V263" s="4"/>
      <c r="W263" s="9"/>
      <c r="X263" s="4"/>
      <c r="Y263" s="124">
        <f t="shared" si="19"/>
        <v>0</v>
      </c>
      <c r="Z263" s="4"/>
      <c r="AA263" s="122"/>
      <c r="AB263" s="4"/>
      <c r="AC263" s="8" t="s">
        <v>295</v>
      </c>
      <c r="AD263" s="8" t="str">
        <f t="shared" si="17"/>
        <v>00/01/2066</v>
      </c>
      <c r="AE263" s="114">
        <v>0</v>
      </c>
      <c r="AF263" s="114">
        <v>0</v>
      </c>
      <c r="AH263" s="123">
        <f>COUNTIF(AA$2:AA263,"Confirmé")+COUNTIF(AA$2:AA263,"Annulé")+COUNTIF(AA$2:AA263,"En attente")</f>
        <v>0</v>
      </c>
    </row>
    <row r="264" spans="1:34" ht="15.6" x14ac:dyDescent="0.3">
      <c r="A264" s="127"/>
      <c r="C264" s="4"/>
      <c r="D264" s="4"/>
      <c r="E264" s="8"/>
      <c r="F264" s="5"/>
      <c r="Q264" s="8" t="str">
        <f t="shared" si="18"/>
        <v>!</v>
      </c>
      <c r="R264" s="89" t="s">
        <v>112</v>
      </c>
      <c r="S264" s="8"/>
      <c r="T264" s="121" t="e">
        <f t="shared" si="16"/>
        <v>#VALUE!</v>
      </c>
      <c r="U264" s="4"/>
      <c r="V264" s="4"/>
      <c r="W264" s="9"/>
      <c r="X264" s="4"/>
      <c r="Y264" s="124">
        <f t="shared" si="19"/>
        <v>0</v>
      </c>
      <c r="Z264" s="4"/>
      <c r="AA264" s="122"/>
      <c r="AB264" s="4"/>
      <c r="AC264" s="8" t="s">
        <v>296</v>
      </c>
      <c r="AD264" s="8" t="str">
        <f t="shared" si="17"/>
        <v>00/01/2067</v>
      </c>
      <c r="AE264" s="114">
        <v>0</v>
      </c>
      <c r="AF264" s="114">
        <v>0</v>
      </c>
      <c r="AH264" s="123">
        <f>COUNTIF(AA$2:AA264,"Confirmé")+COUNTIF(AA$2:AA264,"Annulé")+COUNTIF(AA$2:AA264,"En attente")</f>
        <v>0</v>
      </c>
    </row>
    <row r="265" spans="1:34" ht="15.6" x14ac:dyDescent="0.3">
      <c r="A265" s="127"/>
      <c r="C265" s="4"/>
      <c r="D265" s="4"/>
      <c r="E265" s="8"/>
      <c r="F265" s="5"/>
      <c r="Q265" s="8" t="str">
        <f t="shared" si="18"/>
        <v>!</v>
      </c>
      <c r="R265" s="89" t="s">
        <v>112</v>
      </c>
      <c r="S265" s="8"/>
      <c r="T265" s="121" t="e">
        <f t="shared" si="16"/>
        <v>#VALUE!</v>
      </c>
      <c r="U265" s="4"/>
      <c r="V265" s="4"/>
      <c r="W265" s="9"/>
      <c r="X265" s="4"/>
      <c r="Y265" s="124">
        <f t="shared" si="19"/>
        <v>0</v>
      </c>
      <c r="Z265" s="4"/>
      <c r="AA265" s="122"/>
      <c r="AB265" s="4"/>
      <c r="AC265" s="8" t="s">
        <v>297</v>
      </c>
      <c r="AD265" s="8" t="str">
        <f t="shared" si="17"/>
        <v>00/01/2068</v>
      </c>
      <c r="AE265" s="114">
        <v>0</v>
      </c>
      <c r="AF265" s="114">
        <v>0</v>
      </c>
      <c r="AH265" s="123">
        <f>COUNTIF(AA$2:AA265,"Confirmé")+COUNTIF(AA$2:AA265,"Annulé")+COUNTIF(AA$2:AA265,"En attente")</f>
        <v>0</v>
      </c>
    </row>
    <row r="266" spans="1:34" ht="15.6" x14ac:dyDescent="0.3">
      <c r="A266" s="127"/>
      <c r="C266" s="4"/>
      <c r="D266" s="4"/>
      <c r="E266" s="8"/>
      <c r="F266" s="5"/>
      <c r="Q266" s="8" t="str">
        <f t="shared" si="18"/>
        <v>!</v>
      </c>
      <c r="R266" s="89" t="s">
        <v>112</v>
      </c>
      <c r="S266" s="8"/>
      <c r="T266" s="121" t="e">
        <f t="shared" si="16"/>
        <v>#VALUE!</v>
      </c>
      <c r="U266" s="4"/>
      <c r="V266" s="4"/>
      <c r="W266" s="9"/>
      <c r="X266" s="4"/>
      <c r="Y266" s="124">
        <f t="shared" si="19"/>
        <v>0</v>
      </c>
      <c r="Z266" s="4"/>
      <c r="AA266" s="122"/>
      <c r="AB266" s="4"/>
      <c r="AC266" s="8" t="s">
        <v>298</v>
      </c>
      <c r="AD266" s="8" t="str">
        <f t="shared" si="17"/>
        <v>00/01/2069</v>
      </c>
      <c r="AE266" s="114">
        <v>0</v>
      </c>
      <c r="AF266" s="114">
        <v>0</v>
      </c>
      <c r="AH266" s="123">
        <f>COUNTIF(AA$2:AA266,"Confirmé")+COUNTIF(AA$2:AA266,"Annulé")+COUNTIF(AA$2:AA266,"En attente")</f>
        <v>0</v>
      </c>
    </row>
    <row r="267" spans="1:34" ht="15.6" x14ac:dyDescent="0.3">
      <c r="A267" s="127"/>
      <c r="C267" s="4"/>
      <c r="D267" s="4"/>
      <c r="E267" s="8"/>
      <c r="F267" s="5"/>
      <c r="Q267" s="8" t="str">
        <f t="shared" si="18"/>
        <v>!</v>
      </c>
      <c r="R267" s="89" t="s">
        <v>112</v>
      </c>
      <c r="S267" s="8"/>
      <c r="T267" s="121" t="e">
        <f t="shared" si="16"/>
        <v>#VALUE!</v>
      </c>
      <c r="U267" s="4"/>
      <c r="V267" s="4"/>
      <c r="W267" s="9"/>
      <c r="X267" s="4"/>
      <c r="Y267" s="124">
        <f t="shared" si="19"/>
        <v>0</v>
      </c>
      <c r="Z267" s="4"/>
      <c r="AA267" s="122"/>
      <c r="AB267" s="4"/>
      <c r="AC267" s="8" t="s">
        <v>299</v>
      </c>
      <c r="AD267" s="8" t="str">
        <f t="shared" si="17"/>
        <v>00/01/2070</v>
      </c>
      <c r="AE267" s="114">
        <v>0</v>
      </c>
      <c r="AF267" s="114">
        <v>0</v>
      </c>
      <c r="AH267" s="123">
        <f>COUNTIF(AA$2:AA267,"Confirmé")+COUNTIF(AA$2:AA267,"Annulé")+COUNTIF(AA$2:AA267,"En attente")</f>
        <v>0</v>
      </c>
    </row>
    <row r="268" spans="1:34" ht="15.6" x14ac:dyDescent="0.3">
      <c r="A268" s="127"/>
      <c r="C268" s="4"/>
      <c r="D268" s="4"/>
      <c r="E268" s="8"/>
      <c r="F268" s="5"/>
      <c r="Q268" s="8" t="str">
        <f t="shared" si="18"/>
        <v>!</v>
      </c>
      <c r="R268" s="89" t="s">
        <v>112</v>
      </c>
      <c r="S268" s="8"/>
      <c r="T268" s="121" t="e">
        <f t="shared" si="16"/>
        <v>#VALUE!</v>
      </c>
      <c r="U268" s="4"/>
      <c r="V268" s="4"/>
      <c r="W268" s="9"/>
      <c r="X268" s="4"/>
      <c r="Y268" s="124">
        <f t="shared" si="19"/>
        <v>0</v>
      </c>
      <c r="Z268" s="4"/>
      <c r="AA268" s="122"/>
      <c r="AB268" s="4"/>
      <c r="AC268" s="8" t="s">
        <v>300</v>
      </c>
      <c r="AD268" s="8" t="str">
        <f t="shared" si="17"/>
        <v>00/01/2071</v>
      </c>
      <c r="AE268" s="114">
        <v>0</v>
      </c>
      <c r="AF268" s="114">
        <v>0</v>
      </c>
      <c r="AH268" s="123">
        <f>COUNTIF(AA$2:AA268,"Confirmé")+COUNTIF(AA$2:AA268,"Annulé")+COUNTIF(AA$2:AA268,"En attente")</f>
        <v>0</v>
      </c>
    </row>
    <row r="269" spans="1:34" ht="15.6" x14ac:dyDescent="0.3">
      <c r="A269" s="127"/>
      <c r="C269" s="4"/>
      <c r="D269" s="4"/>
      <c r="E269" s="8"/>
      <c r="F269" s="5"/>
      <c r="Q269" s="8" t="str">
        <f t="shared" si="18"/>
        <v>!</v>
      </c>
      <c r="R269" s="89" t="s">
        <v>112</v>
      </c>
      <c r="S269" s="8"/>
      <c r="T269" s="121" t="e">
        <f t="shared" si="16"/>
        <v>#VALUE!</v>
      </c>
      <c r="U269" s="4"/>
      <c r="V269" s="4"/>
      <c r="W269" s="9"/>
      <c r="X269" s="4"/>
      <c r="Y269" s="124">
        <f t="shared" si="19"/>
        <v>0</v>
      </c>
      <c r="Z269" s="4"/>
      <c r="AA269" s="122"/>
      <c r="AB269" s="4"/>
      <c r="AC269" s="8" t="s">
        <v>301</v>
      </c>
      <c r="AD269" s="8" t="str">
        <f t="shared" si="17"/>
        <v>00/01/2072</v>
      </c>
      <c r="AE269" s="114">
        <v>0</v>
      </c>
      <c r="AF269" s="114">
        <v>0</v>
      </c>
      <c r="AH269" s="123">
        <f>COUNTIF(AA$2:AA269,"Confirmé")+COUNTIF(AA$2:AA269,"Annulé")+COUNTIF(AA$2:AA269,"En attente")</f>
        <v>0</v>
      </c>
    </row>
    <row r="270" spans="1:34" ht="15.6" x14ac:dyDescent="0.3">
      <c r="A270" s="127"/>
      <c r="C270" s="4"/>
      <c r="D270" s="4"/>
      <c r="E270" s="8"/>
      <c r="F270" s="5"/>
      <c r="Q270" s="8" t="str">
        <f t="shared" si="18"/>
        <v>!</v>
      </c>
      <c r="R270" s="89" t="s">
        <v>112</v>
      </c>
      <c r="S270" s="8"/>
      <c r="T270" s="121" t="e">
        <f t="shared" si="16"/>
        <v>#VALUE!</v>
      </c>
      <c r="U270" s="4"/>
      <c r="V270" s="4"/>
      <c r="W270" s="9"/>
      <c r="X270" s="4"/>
      <c r="Y270" s="124">
        <f t="shared" si="19"/>
        <v>0</v>
      </c>
      <c r="Z270" s="4"/>
      <c r="AA270" s="122"/>
      <c r="AB270" s="4"/>
      <c r="AC270" s="8" t="s">
        <v>302</v>
      </c>
      <c r="AD270" s="8" t="str">
        <f t="shared" si="17"/>
        <v>00/01/2073</v>
      </c>
      <c r="AE270" s="114">
        <v>0</v>
      </c>
      <c r="AF270" s="114">
        <v>0</v>
      </c>
      <c r="AH270" s="123">
        <f>COUNTIF(AA$2:AA270,"Confirmé")+COUNTIF(AA$2:AA270,"Annulé")+COUNTIF(AA$2:AA270,"En attente")</f>
        <v>0</v>
      </c>
    </row>
    <row r="271" spans="1:34" ht="15.6" x14ac:dyDescent="0.3">
      <c r="A271" s="127"/>
      <c r="C271" s="4"/>
      <c r="D271" s="4"/>
      <c r="E271" s="8"/>
      <c r="F271" s="5"/>
      <c r="Q271" s="8" t="str">
        <f t="shared" si="18"/>
        <v>!</v>
      </c>
      <c r="R271" s="89" t="s">
        <v>112</v>
      </c>
      <c r="S271" s="8"/>
      <c r="T271" s="121" t="e">
        <f t="shared" si="16"/>
        <v>#VALUE!</v>
      </c>
      <c r="U271" s="4"/>
      <c r="V271" s="4"/>
      <c r="W271" s="9"/>
      <c r="X271" s="4"/>
      <c r="Y271" s="124">
        <f t="shared" si="19"/>
        <v>0</v>
      </c>
      <c r="Z271" s="4"/>
      <c r="AA271" s="122"/>
      <c r="AB271" s="4"/>
      <c r="AC271" s="8" t="s">
        <v>303</v>
      </c>
      <c r="AD271" s="8" t="str">
        <f t="shared" si="17"/>
        <v>00/01/2074</v>
      </c>
      <c r="AE271" s="114">
        <v>0</v>
      </c>
      <c r="AF271" s="114">
        <v>0</v>
      </c>
      <c r="AH271" s="123">
        <f>COUNTIF(AA$2:AA271,"Confirmé")+COUNTIF(AA$2:AA271,"Annulé")+COUNTIF(AA$2:AA271,"En attente")</f>
        <v>0</v>
      </c>
    </row>
    <row r="272" spans="1:34" ht="15.6" x14ac:dyDescent="0.3">
      <c r="A272" s="127"/>
      <c r="C272" s="4"/>
      <c r="D272" s="4"/>
      <c r="E272" s="8"/>
      <c r="F272" s="5"/>
      <c r="Q272" s="8" t="str">
        <f t="shared" si="18"/>
        <v>!</v>
      </c>
      <c r="R272" s="89" t="s">
        <v>112</v>
      </c>
      <c r="S272" s="8"/>
      <c r="T272" s="121" t="e">
        <f t="shared" si="16"/>
        <v>#VALUE!</v>
      </c>
      <c r="U272" s="4"/>
      <c r="V272" s="4"/>
      <c r="W272" s="9"/>
      <c r="X272" s="4"/>
      <c r="Y272" s="124">
        <f t="shared" si="19"/>
        <v>0</v>
      </c>
      <c r="Z272" s="4"/>
      <c r="AA272" s="122"/>
      <c r="AB272" s="4"/>
      <c r="AC272" s="8" t="s">
        <v>304</v>
      </c>
      <c r="AD272" s="8" t="str">
        <f t="shared" si="17"/>
        <v>00/01/2075</v>
      </c>
      <c r="AE272" s="114">
        <v>0</v>
      </c>
      <c r="AF272" s="114">
        <v>0</v>
      </c>
      <c r="AH272" s="123">
        <f>COUNTIF(AA$2:AA272,"Confirmé")+COUNTIF(AA$2:AA272,"Annulé")+COUNTIF(AA$2:AA272,"En attente")</f>
        <v>0</v>
      </c>
    </row>
    <row r="273" spans="1:34" ht="15.6" x14ac:dyDescent="0.3">
      <c r="A273" s="127"/>
      <c r="C273" s="4"/>
      <c r="D273" s="4"/>
      <c r="E273" s="8"/>
      <c r="F273" s="5"/>
      <c r="Q273" s="8" t="str">
        <f t="shared" si="18"/>
        <v>!</v>
      </c>
      <c r="R273" s="89" t="s">
        <v>112</v>
      </c>
      <c r="S273" s="8"/>
      <c r="T273" s="121" t="e">
        <f t="shared" si="16"/>
        <v>#VALUE!</v>
      </c>
      <c r="U273" s="4"/>
      <c r="V273" s="4"/>
      <c r="W273" s="9"/>
      <c r="X273" s="4"/>
      <c r="Y273" s="124">
        <f t="shared" si="19"/>
        <v>0</v>
      </c>
      <c r="Z273" s="4"/>
      <c r="AA273" s="122"/>
      <c r="AB273" s="4"/>
      <c r="AC273" s="8" t="s">
        <v>305</v>
      </c>
      <c r="AD273" s="8" t="str">
        <f t="shared" si="17"/>
        <v>00/01/2076</v>
      </c>
      <c r="AE273" s="114">
        <v>0</v>
      </c>
      <c r="AF273" s="114">
        <v>0</v>
      </c>
      <c r="AH273" s="123">
        <f>COUNTIF(AA$2:AA273,"Confirmé")+COUNTIF(AA$2:AA273,"Annulé")+COUNTIF(AA$2:AA273,"En attente")</f>
        <v>0</v>
      </c>
    </row>
    <row r="274" spans="1:34" ht="15.6" x14ac:dyDescent="0.3">
      <c r="A274" s="127"/>
      <c r="C274" s="4"/>
      <c r="D274" s="4"/>
      <c r="E274" s="8"/>
      <c r="F274" s="5"/>
      <c r="Q274" s="8" t="str">
        <f t="shared" si="18"/>
        <v>!</v>
      </c>
      <c r="R274" s="89" t="s">
        <v>112</v>
      </c>
      <c r="S274" s="8"/>
      <c r="T274" s="121" t="e">
        <f t="shared" si="16"/>
        <v>#VALUE!</v>
      </c>
      <c r="U274" s="4"/>
      <c r="V274" s="4"/>
      <c r="W274" s="9"/>
      <c r="X274" s="4"/>
      <c r="Y274" s="124">
        <f t="shared" si="19"/>
        <v>0</v>
      </c>
      <c r="Z274" s="4"/>
      <c r="AA274" s="122"/>
      <c r="AB274" s="4"/>
      <c r="AC274" s="8" t="s">
        <v>306</v>
      </c>
      <c r="AD274" s="8" t="str">
        <f t="shared" si="17"/>
        <v>00/01/2077</v>
      </c>
      <c r="AE274" s="114">
        <v>0</v>
      </c>
      <c r="AF274" s="114">
        <v>0</v>
      </c>
      <c r="AH274" s="123">
        <f>COUNTIF(AA$2:AA274,"Confirmé")+COUNTIF(AA$2:AA274,"Annulé")+COUNTIF(AA$2:AA274,"En attente")</f>
        <v>0</v>
      </c>
    </row>
    <row r="275" spans="1:34" ht="15.6" x14ac:dyDescent="0.3">
      <c r="A275" s="127"/>
      <c r="C275" s="4"/>
      <c r="D275" s="4"/>
      <c r="E275" s="8"/>
      <c r="F275" s="5"/>
      <c r="Q275" s="8" t="str">
        <f t="shared" si="18"/>
        <v>!</v>
      </c>
      <c r="R275" s="89" t="s">
        <v>112</v>
      </c>
      <c r="S275" s="8"/>
      <c r="T275" s="121" t="e">
        <f t="shared" si="16"/>
        <v>#VALUE!</v>
      </c>
      <c r="U275" s="4"/>
      <c r="V275" s="4"/>
      <c r="W275" s="9"/>
      <c r="X275" s="4"/>
      <c r="Y275" s="124">
        <f t="shared" si="19"/>
        <v>0</v>
      </c>
      <c r="Z275" s="4"/>
      <c r="AA275" s="122"/>
      <c r="AB275" s="4"/>
      <c r="AC275" s="8" t="s">
        <v>307</v>
      </c>
      <c r="AD275" s="8" t="str">
        <f t="shared" si="17"/>
        <v>00/01/2078</v>
      </c>
      <c r="AE275" s="114">
        <v>0</v>
      </c>
      <c r="AF275" s="114">
        <v>0</v>
      </c>
      <c r="AH275" s="123">
        <f>COUNTIF(AA$2:AA275,"Confirmé")+COUNTIF(AA$2:AA275,"Annulé")+COUNTIF(AA$2:AA275,"En attente")</f>
        <v>0</v>
      </c>
    </row>
    <row r="276" spans="1:34" ht="15.6" x14ac:dyDescent="0.3">
      <c r="A276" s="127"/>
      <c r="C276" s="4"/>
      <c r="D276" s="4"/>
      <c r="E276" s="8"/>
      <c r="F276" s="5"/>
      <c r="Q276" s="8" t="str">
        <f t="shared" si="18"/>
        <v>!</v>
      </c>
      <c r="R276" s="89" t="s">
        <v>112</v>
      </c>
      <c r="S276" s="8"/>
      <c r="T276" s="121" t="e">
        <f t="shared" si="16"/>
        <v>#VALUE!</v>
      </c>
      <c r="U276" s="4"/>
      <c r="V276" s="4"/>
      <c r="W276" s="9"/>
      <c r="X276" s="4"/>
      <c r="Y276" s="124">
        <f t="shared" si="19"/>
        <v>0</v>
      </c>
      <c r="Z276" s="4"/>
      <c r="AA276" s="122"/>
      <c r="AB276" s="4"/>
      <c r="AC276" s="8" t="s">
        <v>308</v>
      </c>
      <c r="AD276" s="8" t="str">
        <f t="shared" si="17"/>
        <v>00/01/2079</v>
      </c>
      <c r="AE276" s="114">
        <v>0</v>
      </c>
      <c r="AF276" s="114">
        <v>0</v>
      </c>
      <c r="AH276" s="123">
        <f>COUNTIF(AA$2:AA276,"Confirmé")+COUNTIF(AA$2:AA276,"Annulé")+COUNTIF(AA$2:AA276,"En attente")</f>
        <v>0</v>
      </c>
    </row>
    <row r="277" spans="1:34" ht="15.6" x14ac:dyDescent="0.3">
      <c r="A277" s="127"/>
      <c r="C277" s="4"/>
      <c r="D277" s="4"/>
      <c r="E277" s="8"/>
      <c r="F277" s="5"/>
      <c r="Q277" s="8" t="str">
        <f t="shared" si="18"/>
        <v>!</v>
      </c>
      <c r="R277" s="89" t="s">
        <v>112</v>
      </c>
      <c r="S277" s="8"/>
      <c r="T277" s="121" t="e">
        <f t="shared" si="16"/>
        <v>#VALUE!</v>
      </c>
      <c r="U277" s="4"/>
      <c r="V277" s="4"/>
      <c r="W277" s="9"/>
      <c r="X277" s="4"/>
      <c r="Y277" s="124">
        <f t="shared" si="19"/>
        <v>0</v>
      </c>
      <c r="Z277" s="4"/>
      <c r="AA277" s="122"/>
      <c r="AB277" s="4"/>
      <c r="AC277" s="8" t="s">
        <v>309</v>
      </c>
      <c r="AD277" s="8" t="str">
        <f t="shared" si="17"/>
        <v>00/01/2080</v>
      </c>
      <c r="AE277" s="114">
        <v>0</v>
      </c>
      <c r="AF277" s="114">
        <v>0</v>
      </c>
      <c r="AH277" s="123">
        <f>COUNTIF(AA$2:AA277,"Confirmé")+COUNTIF(AA$2:AA277,"Annulé")+COUNTIF(AA$2:AA277,"En attente")</f>
        <v>0</v>
      </c>
    </row>
    <row r="278" spans="1:34" ht="15.6" x14ac:dyDescent="0.3">
      <c r="A278" s="127"/>
      <c r="C278" s="4"/>
      <c r="D278" s="4"/>
      <c r="E278" s="8"/>
      <c r="F278" s="5"/>
      <c r="Q278" s="8" t="str">
        <f t="shared" si="18"/>
        <v>!</v>
      </c>
      <c r="R278" s="89" t="s">
        <v>112</v>
      </c>
      <c r="S278" s="8"/>
      <c r="T278" s="121" t="e">
        <f t="shared" si="16"/>
        <v>#VALUE!</v>
      </c>
      <c r="U278" s="4"/>
      <c r="V278" s="4"/>
      <c r="W278" s="9"/>
      <c r="X278" s="4"/>
      <c r="Y278" s="124">
        <f t="shared" si="19"/>
        <v>0</v>
      </c>
      <c r="Z278" s="4"/>
      <c r="AA278" s="122"/>
      <c r="AB278" s="4"/>
      <c r="AC278" s="8" t="s">
        <v>310</v>
      </c>
      <c r="AD278" s="8" t="str">
        <f t="shared" si="17"/>
        <v>00/01/2081</v>
      </c>
      <c r="AE278" s="114">
        <v>0</v>
      </c>
      <c r="AF278" s="114">
        <v>0</v>
      </c>
      <c r="AH278" s="123">
        <f>COUNTIF(AA$2:AA278,"Confirmé")+COUNTIF(AA$2:AA278,"Annulé")+COUNTIF(AA$2:AA278,"En attente")</f>
        <v>0</v>
      </c>
    </row>
    <row r="279" spans="1:34" ht="15.6" x14ac:dyDescent="0.3">
      <c r="A279" s="127"/>
      <c r="C279" s="4"/>
      <c r="D279" s="4"/>
      <c r="E279" s="8"/>
      <c r="F279" s="5"/>
      <c r="Q279" s="8" t="str">
        <f t="shared" si="18"/>
        <v>!</v>
      </c>
      <c r="R279" s="89" t="s">
        <v>112</v>
      </c>
      <c r="S279" s="8"/>
      <c r="T279" s="121" t="e">
        <f t="shared" si="16"/>
        <v>#VALUE!</v>
      </c>
      <c r="U279" s="4"/>
      <c r="V279" s="4"/>
      <c r="W279" s="9"/>
      <c r="X279" s="4"/>
      <c r="Y279" s="124">
        <f t="shared" si="19"/>
        <v>0</v>
      </c>
      <c r="Z279" s="4"/>
      <c r="AA279" s="122"/>
      <c r="AB279" s="4"/>
      <c r="AC279" s="8" t="s">
        <v>311</v>
      </c>
      <c r="AD279" s="8" t="str">
        <f t="shared" si="17"/>
        <v>00/01/2082</v>
      </c>
      <c r="AE279" s="114">
        <v>0</v>
      </c>
      <c r="AF279" s="114">
        <v>0</v>
      </c>
      <c r="AH279" s="123">
        <f>COUNTIF(AA$2:AA279,"Confirmé")+COUNTIF(AA$2:AA279,"Annulé")+COUNTIF(AA$2:AA279,"En attente")</f>
        <v>0</v>
      </c>
    </row>
    <row r="280" spans="1:34" ht="15.6" x14ac:dyDescent="0.3">
      <c r="A280" s="127"/>
      <c r="C280" s="4"/>
      <c r="D280" s="4"/>
      <c r="E280" s="8"/>
      <c r="F280" s="5"/>
      <c r="Q280" s="8" t="str">
        <f t="shared" si="18"/>
        <v>!</v>
      </c>
      <c r="R280" s="89" t="s">
        <v>112</v>
      </c>
      <c r="S280" s="8"/>
      <c r="T280" s="121" t="e">
        <f t="shared" si="16"/>
        <v>#VALUE!</v>
      </c>
      <c r="U280" s="4"/>
      <c r="V280" s="4"/>
      <c r="W280" s="9"/>
      <c r="X280" s="4"/>
      <c r="Y280" s="124">
        <f t="shared" si="19"/>
        <v>0</v>
      </c>
      <c r="Z280" s="4"/>
      <c r="AA280" s="122"/>
      <c r="AB280" s="4"/>
      <c r="AC280" s="8" t="s">
        <v>312</v>
      </c>
      <c r="AD280" s="8" t="str">
        <f t="shared" si="17"/>
        <v>00/01/2083</v>
      </c>
      <c r="AE280" s="114">
        <v>0</v>
      </c>
      <c r="AF280" s="114">
        <v>0</v>
      </c>
      <c r="AH280" s="123">
        <f>COUNTIF(AA$2:AA280,"Confirmé")+COUNTIF(AA$2:AA280,"Annulé")+COUNTIF(AA$2:AA280,"En attente")</f>
        <v>0</v>
      </c>
    </row>
    <row r="281" spans="1:34" ht="15.6" x14ac:dyDescent="0.3">
      <c r="A281" s="127"/>
      <c r="C281" s="4"/>
      <c r="D281" s="4"/>
      <c r="E281" s="8"/>
      <c r="F281" s="5"/>
      <c r="Q281" s="8" t="str">
        <f t="shared" si="18"/>
        <v>!</v>
      </c>
      <c r="R281" s="89" t="s">
        <v>112</v>
      </c>
      <c r="S281" s="8"/>
      <c r="T281" s="121" t="e">
        <f t="shared" si="16"/>
        <v>#VALUE!</v>
      </c>
      <c r="U281" s="4"/>
      <c r="V281" s="4"/>
      <c r="W281" s="9"/>
      <c r="X281" s="4"/>
      <c r="Y281" s="124">
        <f t="shared" si="19"/>
        <v>0</v>
      </c>
      <c r="Z281" s="4"/>
      <c r="AA281" s="122"/>
      <c r="AB281" s="4"/>
      <c r="AC281" s="8" t="s">
        <v>313</v>
      </c>
      <c r="AD281" s="8" t="str">
        <f t="shared" si="17"/>
        <v>00/01/2084</v>
      </c>
      <c r="AE281" s="114">
        <v>0</v>
      </c>
      <c r="AF281" s="114">
        <v>0</v>
      </c>
      <c r="AH281" s="123">
        <f>COUNTIF(AA$2:AA281,"Confirmé")+COUNTIF(AA$2:AA281,"Annulé")+COUNTIF(AA$2:AA281,"En attente")</f>
        <v>0</v>
      </c>
    </row>
    <row r="282" spans="1:34" ht="15.6" x14ac:dyDescent="0.3">
      <c r="A282" s="127"/>
      <c r="C282" s="4"/>
      <c r="D282" s="4"/>
      <c r="E282" s="8"/>
      <c r="F282" s="5"/>
      <c r="Q282" s="8" t="str">
        <f t="shared" si="18"/>
        <v>!</v>
      </c>
      <c r="R282" s="89" t="s">
        <v>112</v>
      </c>
      <c r="S282" s="8"/>
      <c r="T282" s="121" t="e">
        <f t="shared" si="16"/>
        <v>#VALUE!</v>
      </c>
      <c r="U282" s="4"/>
      <c r="V282" s="4"/>
      <c r="W282" s="9"/>
      <c r="X282" s="4"/>
      <c r="Y282" s="124">
        <f t="shared" si="19"/>
        <v>0</v>
      </c>
      <c r="Z282" s="4"/>
      <c r="AA282" s="122"/>
      <c r="AB282" s="4"/>
      <c r="AC282" s="8" t="s">
        <v>314</v>
      </c>
      <c r="AD282" s="8" t="str">
        <f t="shared" si="17"/>
        <v>00/01/2085</v>
      </c>
      <c r="AE282" s="114">
        <v>0</v>
      </c>
      <c r="AF282" s="114">
        <v>0</v>
      </c>
      <c r="AH282" s="123">
        <f>COUNTIF(AA$2:AA282,"Confirmé")+COUNTIF(AA$2:AA282,"Annulé")+COUNTIF(AA$2:AA282,"En attente")</f>
        <v>0</v>
      </c>
    </row>
    <row r="283" spans="1:34" ht="15.6" x14ac:dyDescent="0.3">
      <c r="A283" s="127"/>
      <c r="C283" s="4"/>
      <c r="D283" s="4"/>
      <c r="E283" s="8"/>
      <c r="F283" s="5"/>
      <c r="Q283" s="8" t="str">
        <f t="shared" si="18"/>
        <v>!</v>
      </c>
      <c r="R283" s="89" t="s">
        <v>112</v>
      </c>
      <c r="S283" s="8"/>
      <c r="T283" s="121" t="e">
        <f t="shared" si="16"/>
        <v>#VALUE!</v>
      </c>
      <c r="U283" s="4"/>
      <c r="V283" s="4"/>
      <c r="W283" s="9"/>
      <c r="X283" s="4"/>
      <c r="Y283" s="124">
        <f t="shared" si="19"/>
        <v>0</v>
      </c>
      <c r="Z283" s="4"/>
      <c r="AA283" s="122"/>
      <c r="AB283" s="4"/>
      <c r="AC283" s="8" t="s">
        <v>315</v>
      </c>
      <c r="AD283" s="8" t="str">
        <f t="shared" si="17"/>
        <v>00/01/2086</v>
      </c>
      <c r="AE283" s="114">
        <v>0</v>
      </c>
      <c r="AF283" s="114">
        <v>0</v>
      </c>
      <c r="AH283" s="123">
        <f>COUNTIF(AA$2:AA283,"Confirmé")+COUNTIF(AA$2:AA283,"Annulé")+COUNTIF(AA$2:AA283,"En attente")</f>
        <v>0</v>
      </c>
    </row>
    <row r="284" spans="1:34" ht="15.6" x14ac:dyDescent="0.3">
      <c r="A284" s="127"/>
      <c r="C284" s="4"/>
      <c r="D284" s="4"/>
      <c r="E284" s="8"/>
      <c r="F284" s="5"/>
      <c r="Q284" s="8" t="str">
        <f t="shared" si="18"/>
        <v>!</v>
      </c>
      <c r="R284" s="89" t="s">
        <v>112</v>
      </c>
      <c r="S284" s="8"/>
      <c r="T284" s="121" t="e">
        <f t="shared" si="16"/>
        <v>#VALUE!</v>
      </c>
      <c r="U284" s="4"/>
      <c r="V284" s="4"/>
      <c r="W284" s="9"/>
      <c r="X284" s="4"/>
      <c r="Y284" s="124">
        <f t="shared" si="19"/>
        <v>0</v>
      </c>
      <c r="Z284" s="4"/>
      <c r="AA284" s="122"/>
      <c r="AB284" s="4"/>
      <c r="AC284" s="8" t="s">
        <v>316</v>
      </c>
      <c r="AD284" s="8" t="str">
        <f t="shared" si="17"/>
        <v>00/01/2087</v>
      </c>
      <c r="AE284" s="114">
        <v>0</v>
      </c>
      <c r="AF284" s="114">
        <v>0</v>
      </c>
      <c r="AH284" s="123">
        <f>COUNTIF(AA$2:AA284,"Confirmé")+COUNTIF(AA$2:AA284,"Annulé")+COUNTIF(AA$2:AA284,"En attente")</f>
        <v>0</v>
      </c>
    </row>
    <row r="285" spans="1:34" ht="15.6" x14ac:dyDescent="0.3">
      <c r="A285" s="127"/>
      <c r="C285" s="4"/>
      <c r="D285" s="4"/>
      <c r="E285" s="8"/>
      <c r="F285" s="5"/>
      <c r="Q285" s="8" t="str">
        <f t="shared" si="18"/>
        <v>!</v>
      </c>
      <c r="R285" s="89" t="s">
        <v>112</v>
      </c>
      <c r="S285" s="8"/>
      <c r="T285" s="121" t="e">
        <f t="shared" si="16"/>
        <v>#VALUE!</v>
      </c>
      <c r="U285" s="4"/>
      <c r="V285" s="4"/>
      <c r="W285" s="9"/>
      <c r="X285" s="4"/>
      <c r="Y285" s="124">
        <f t="shared" si="19"/>
        <v>0</v>
      </c>
      <c r="Z285" s="4"/>
      <c r="AA285" s="122"/>
      <c r="AB285" s="4"/>
      <c r="AC285" s="8" t="s">
        <v>317</v>
      </c>
      <c r="AD285" s="8" t="str">
        <f t="shared" si="17"/>
        <v>00/01/2088</v>
      </c>
      <c r="AE285" s="114">
        <v>0</v>
      </c>
      <c r="AF285" s="114">
        <v>0</v>
      </c>
      <c r="AH285" s="123">
        <f>COUNTIF(AA$2:AA285,"Confirmé")+COUNTIF(AA$2:AA285,"Annulé")+COUNTIF(AA$2:AA285,"En attente")</f>
        <v>0</v>
      </c>
    </row>
    <row r="286" spans="1:34" ht="15.6" x14ac:dyDescent="0.3">
      <c r="A286" s="127"/>
      <c r="C286" s="4"/>
      <c r="D286" s="4"/>
      <c r="E286" s="8"/>
      <c r="F286" s="5"/>
      <c r="Q286" s="8" t="str">
        <f t="shared" si="18"/>
        <v>!</v>
      </c>
      <c r="R286" s="89" t="s">
        <v>112</v>
      </c>
      <c r="S286" s="8"/>
      <c r="T286" s="121" t="e">
        <f t="shared" si="16"/>
        <v>#VALUE!</v>
      </c>
      <c r="U286" s="4"/>
      <c r="V286" s="4"/>
      <c r="W286" s="9"/>
      <c r="X286" s="4"/>
      <c r="Y286" s="124">
        <f t="shared" si="19"/>
        <v>0</v>
      </c>
      <c r="Z286" s="4"/>
      <c r="AA286" s="122"/>
      <c r="AB286" s="4"/>
      <c r="AC286" s="8" t="s">
        <v>318</v>
      </c>
      <c r="AD286" s="8" t="str">
        <f t="shared" si="17"/>
        <v>00/01/2089</v>
      </c>
      <c r="AE286" s="114">
        <v>0</v>
      </c>
      <c r="AF286" s="114">
        <v>0</v>
      </c>
      <c r="AH286" s="123">
        <f>COUNTIF(AA$2:AA286,"Confirmé")+COUNTIF(AA$2:AA286,"Annulé")+COUNTIF(AA$2:AA286,"En attente")</f>
        <v>0</v>
      </c>
    </row>
    <row r="287" spans="1:34" ht="15.6" x14ac:dyDescent="0.3">
      <c r="A287" s="127"/>
      <c r="C287" s="4"/>
      <c r="D287" s="4"/>
      <c r="E287" s="8"/>
      <c r="F287" s="5"/>
      <c r="Q287" s="8" t="str">
        <f t="shared" si="18"/>
        <v>!</v>
      </c>
      <c r="R287" s="89" t="s">
        <v>112</v>
      </c>
      <c r="S287" s="8"/>
      <c r="T287" s="121" t="e">
        <f t="shared" si="16"/>
        <v>#VALUE!</v>
      </c>
      <c r="U287" s="4"/>
      <c r="V287" s="4"/>
      <c r="W287" s="9"/>
      <c r="X287" s="4"/>
      <c r="Y287" s="124">
        <f t="shared" si="19"/>
        <v>0</v>
      </c>
      <c r="Z287" s="4"/>
      <c r="AA287" s="122"/>
      <c r="AB287" s="4"/>
      <c r="AC287" s="8" t="s">
        <v>319</v>
      </c>
      <c r="AD287" s="8" t="str">
        <f t="shared" si="17"/>
        <v>00/01/2090</v>
      </c>
      <c r="AE287" s="114">
        <v>0</v>
      </c>
      <c r="AF287" s="114">
        <v>0</v>
      </c>
      <c r="AH287" s="123">
        <f>COUNTIF(AA$2:AA287,"Confirmé")+COUNTIF(AA$2:AA287,"Annulé")+COUNTIF(AA$2:AA287,"En attente")</f>
        <v>0</v>
      </c>
    </row>
    <row r="288" spans="1:34" ht="15.6" x14ac:dyDescent="0.3">
      <c r="A288" s="127"/>
      <c r="C288" s="4"/>
      <c r="D288" s="4"/>
      <c r="E288" s="8"/>
      <c r="F288" s="5"/>
      <c r="Q288" s="8" t="str">
        <f t="shared" si="18"/>
        <v>!</v>
      </c>
      <c r="R288" s="89" t="s">
        <v>112</v>
      </c>
      <c r="S288" s="8"/>
      <c r="T288" s="121" t="e">
        <f t="shared" si="16"/>
        <v>#VALUE!</v>
      </c>
      <c r="U288" s="4"/>
      <c r="V288" s="4"/>
      <c r="W288" s="9"/>
      <c r="X288" s="4"/>
      <c r="Y288" s="124">
        <f t="shared" si="19"/>
        <v>0</v>
      </c>
      <c r="Z288" s="4"/>
      <c r="AA288" s="122"/>
      <c r="AB288" s="4"/>
      <c r="AC288" s="8" t="s">
        <v>320</v>
      </c>
      <c r="AD288" s="8" t="str">
        <f t="shared" si="17"/>
        <v>00/01/2091</v>
      </c>
      <c r="AE288" s="114">
        <v>0</v>
      </c>
      <c r="AF288" s="114">
        <v>0</v>
      </c>
      <c r="AH288" s="123">
        <f>COUNTIF(AA$2:AA288,"Confirmé")+COUNTIF(AA$2:AA288,"Annulé")+COUNTIF(AA$2:AA288,"En attente")</f>
        <v>0</v>
      </c>
    </row>
    <row r="289" spans="1:34" ht="15.6" x14ac:dyDescent="0.3">
      <c r="A289" s="127"/>
      <c r="C289" s="4"/>
      <c r="D289" s="4"/>
      <c r="E289" s="8"/>
      <c r="F289" s="5"/>
      <c r="Q289" s="8" t="str">
        <f t="shared" si="18"/>
        <v>!</v>
      </c>
      <c r="R289" s="89" t="s">
        <v>112</v>
      </c>
      <c r="S289" s="8"/>
      <c r="T289" s="121" t="e">
        <f t="shared" si="16"/>
        <v>#VALUE!</v>
      </c>
      <c r="U289" s="4"/>
      <c r="V289" s="4"/>
      <c r="W289" s="9"/>
      <c r="X289" s="4"/>
      <c r="Y289" s="124">
        <f t="shared" si="19"/>
        <v>0</v>
      </c>
      <c r="Z289" s="4"/>
      <c r="AA289" s="122"/>
      <c r="AB289" s="4"/>
      <c r="AC289" s="8" t="s">
        <v>321</v>
      </c>
      <c r="AD289" s="8" t="str">
        <f t="shared" si="17"/>
        <v>00/01/2092</v>
      </c>
      <c r="AE289" s="114">
        <v>0</v>
      </c>
      <c r="AF289" s="114">
        <v>0</v>
      </c>
      <c r="AH289" s="123">
        <f>COUNTIF(AA$2:AA289,"Confirmé")+COUNTIF(AA$2:AA289,"Annulé")+COUNTIF(AA$2:AA289,"En attente")</f>
        <v>0</v>
      </c>
    </row>
    <row r="290" spans="1:34" ht="15.6" x14ac:dyDescent="0.3">
      <c r="A290" s="127"/>
      <c r="C290" s="4"/>
      <c r="D290" s="4"/>
      <c r="E290" s="8"/>
      <c r="F290" s="5"/>
      <c r="Q290" s="8" t="str">
        <f t="shared" si="18"/>
        <v>!</v>
      </c>
      <c r="R290" s="89" t="s">
        <v>112</v>
      </c>
      <c r="S290" s="8"/>
      <c r="T290" s="121" t="e">
        <f t="shared" ref="T290:T347" si="20">(S290-R290)*(U290+V290)</f>
        <v>#VALUE!</v>
      </c>
      <c r="U290" s="4"/>
      <c r="V290" s="4"/>
      <c r="W290" s="9"/>
      <c r="X290" s="4"/>
      <c r="Y290" s="124">
        <f t="shared" si="19"/>
        <v>0</v>
      </c>
      <c r="Z290" s="4"/>
      <c r="AA290" s="122"/>
      <c r="AB290" s="4"/>
      <c r="AC290" s="8" t="s">
        <v>322</v>
      </c>
      <c r="AD290" s="8" t="str">
        <f t="shared" ref="AD290:AD347" si="21">TEXT(AC290,"mmmm aaaa")</f>
        <v>00/01/2093</v>
      </c>
      <c r="AE290" s="114">
        <v>0</v>
      </c>
      <c r="AF290" s="114">
        <v>0</v>
      </c>
      <c r="AH290" s="123">
        <f>COUNTIF(AA$2:AA290,"Confirmé")+COUNTIF(AA$2:AA290,"Annulé")+COUNTIF(AA$2:AA290,"En attente")</f>
        <v>0</v>
      </c>
    </row>
    <row r="291" spans="1:34" ht="15.6" x14ac:dyDescent="0.3">
      <c r="A291" s="127"/>
      <c r="C291" s="4"/>
      <c r="D291" s="4"/>
      <c r="E291" s="8"/>
      <c r="F291" s="5"/>
      <c r="Q291" s="8" t="str">
        <f t="shared" si="18"/>
        <v>!</v>
      </c>
      <c r="R291" s="89" t="s">
        <v>112</v>
      </c>
      <c r="S291" s="8"/>
      <c r="T291" s="121" t="e">
        <f t="shared" si="20"/>
        <v>#VALUE!</v>
      </c>
      <c r="U291" s="4"/>
      <c r="V291" s="4"/>
      <c r="W291" s="9"/>
      <c r="X291" s="4"/>
      <c r="Y291" s="124">
        <f t="shared" si="19"/>
        <v>0</v>
      </c>
      <c r="Z291" s="4"/>
      <c r="AA291" s="122"/>
      <c r="AB291" s="4"/>
      <c r="AC291" s="8" t="s">
        <v>323</v>
      </c>
      <c r="AD291" s="8" t="str">
        <f t="shared" si="21"/>
        <v>00/01/2094</v>
      </c>
      <c r="AE291" s="114">
        <v>0</v>
      </c>
      <c r="AF291" s="114">
        <v>0</v>
      </c>
      <c r="AH291" s="123">
        <f>COUNTIF(AA$2:AA291,"Confirmé")+COUNTIF(AA$2:AA291,"Annulé")+COUNTIF(AA$2:AA291,"En attente")</f>
        <v>0</v>
      </c>
    </row>
    <row r="292" spans="1:34" ht="15.6" x14ac:dyDescent="0.3">
      <c r="A292" s="127"/>
      <c r="C292" s="4"/>
      <c r="D292" s="4"/>
      <c r="E292" s="8"/>
      <c r="F292" s="5"/>
      <c r="Q292" s="8" t="str">
        <f t="shared" si="18"/>
        <v>!</v>
      </c>
      <c r="R292" s="89" t="s">
        <v>112</v>
      </c>
      <c r="S292" s="8"/>
      <c r="T292" s="121" t="e">
        <f t="shared" si="20"/>
        <v>#VALUE!</v>
      </c>
      <c r="U292" s="4"/>
      <c r="V292" s="4"/>
      <c r="W292" s="9"/>
      <c r="X292" s="4"/>
      <c r="Y292" s="124">
        <f t="shared" si="19"/>
        <v>0</v>
      </c>
      <c r="Z292" s="4"/>
      <c r="AA292" s="122"/>
      <c r="AB292" s="4"/>
      <c r="AC292" s="8" t="s">
        <v>324</v>
      </c>
      <c r="AD292" s="8" t="str">
        <f t="shared" si="21"/>
        <v>00/01/2095</v>
      </c>
      <c r="AE292" s="114">
        <v>0</v>
      </c>
      <c r="AF292" s="114">
        <v>0</v>
      </c>
      <c r="AH292" s="123">
        <f>COUNTIF(AA$2:AA292,"Confirmé")+COUNTIF(AA$2:AA292,"Annulé")+COUNTIF(AA$2:AA292,"En attente")</f>
        <v>0</v>
      </c>
    </row>
    <row r="293" spans="1:34" ht="15.6" x14ac:dyDescent="0.3">
      <c r="A293" s="127"/>
      <c r="C293" s="4"/>
      <c r="D293" s="4"/>
      <c r="E293" s="8"/>
      <c r="F293" s="5"/>
      <c r="Q293" s="8" t="str">
        <f t="shared" si="18"/>
        <v>!</v>
      </c>
      <c r="R293" s="89" t="s">
        <v>112</v>
      </c>
      <c r="S293" s="8"/>
      <c r="T293" s="121" t="e">
        <f t="shared" si="20"/>
        <v>#VALUE!</v>
      </c>
      <c r="U293" s="4"/>
      <c r="V293" s="4"/>
      <c r="W293" s="9"/>
      <c r="X293" s="4"/>
      <c r="Y293" s="124">
        <f t="shared" si="19"/>
        <v>0</v>
      </c>
      <c r="Z293" s="4"/>
      <c r="AA293" s="122"/>
      <c r="AB293" s="4"/>
      <c r="AC293" s="8" t="s">
        <v>325</v>
      </c>
      <c r="AD293" s="8" t="str">
        <f t="shared" si="21"/>
        <v>00/01/2096</v>
      </c>
      <c r="AE293" s="114">
        <v>0</v>
      </c>
      <c r="AF293" s="114">
        <v>0</v>
      </c>
      <c r="AH293" s="123">
        <f>COUNTIF(AA$2:AA293,"Confirmé")+COUNTIF(AA$2:AA293,"Annulé")+COUNTIF(AA$2:AA293,"En attente")</f>
        <v>0</v>
      </c>
    </row>
    <row r="294" spans="1:34" ht="15.6" x14ac:dyDescent="0.3">
      <c r="A294" s="127"/>
      <c r="C294" s="4"/>
      <c r="D294" s="4"/>
      <c r="E294" s="8"/>
      <c r="F294" s="5"/>
      <c r="Q294" s="8" t="str">
        <f t="shared" si="18"/>
        <v>!</v>
      </c>
      <c r="R294" s="89" t="s">
        <v>112</v>
      </c>
      <c r="S294" s="8"/>
      <c r="T294" s="121" t="e">
        <f t="shared" si="20"/>
        <v>#VALUE!</v>
      </c>
      <c r="U294" s="4"/>
      <c r="V294" s="4"/>
      <c r="W294" s="9"/>
      <c r="X294" s="4"/>
      <c r="Y294" s="124">
        <f t="shared" si="19"/>
        <v>0</v>
      </c>
      <c r="Z294" s="4"/>
      <c r="AA294" s="122"/>
      <c r="AB294" s="4"/>
      <c r="AC294" s="8" t="s">
        <v>326</v>
      </c>
      <c r="AD294" s="8" t="str">
        <f t="shared" si="21"/>
        <v>00/01/2097</v>
      </c>
      <c r="AE294" s="114">
        <v>0</v>
      </c>
      <c r="AF294" s="114">
        <v>0</v>
      </c>
      <c r="AH294" s="123">
        <f>COUNTIF(AA$2:AA294,"Confirmé")+COUNTIF(AA$2:AA294,"Annulé")+COUNTIF(AA$2:AA294,"En attente")</f>
        <v>0</v>
      </c>
    </row>
    <row r="295" spans="1:34" ht="15.6" x14ac:dyDescent="0.3">
      <c r="A295" s="127"/>
      <c r="C295" s="4"/>
      <c r="D295" s="4"/>
      <c r="E295" s="8"/>
      <c r="F295" s="5"/>
      <c r="Q295" s="8" t="str">
        <f t="shared" si="18"/>
        <v>!</v>
      </c>
      <c r="R295" s="89" t="s">
        <v>112</v>
      </c>
      <c r="S295" s="8"/>
      <c r="T295" s="121" t="e">
        <f t="shared" si="20"/>
        <v>#VALUE!</v>
      </c>
      <c r="U295" s="4"/>
      <c r="V295" s="4"/>
      <c r="W295" s="9"/>
      <c r="X295" s="4"/>
      <c r="Y295" s="124">
        <f t="shared" si="19"/>
        <v>0</v>
      </c>
      <c r="Z295" s="4"/>
      <c r="AA295" s="122"/>
      <c r="AB295" s="4"/>
      <c r="AC295" s="8" t="s">
        <v>327</v>
      </c>
      <c r="AD295" s="8" t="str">
        <f t="shared" si="21"/>
        <v>00/01/2098</v>
      </c>
      <c r="AE295" s="114">
        <v>0</v>
      </c>
      <c r="AF295" s="114">
        <v>0</v>
      </c>
      <c r="AH295" s="123">
        <f>COUNTIF(AA$2:AA295,"Confirmé")+COUNTIF(AA$2:AA295,"Annulé")+COUNTIF(AA$2:AA295,"En attente")</f>
        <v>0</v>
      </c>
    </row>
    <row r="296" spans="1:34" ht="15.6" x14ac:dyDescent="0.3">
      <c r="A296" s="127"/>
      <c r="C296" s="4"/>
      <c r="D296" s="4"/>
      <c r="E296" s="8"/>
      <c r="F296" s="5"/>
      <c r="Q296" s="8" t="str">
        <f t="shared" si="18"/>
        <v>!</v>
      </c>
      <c r="R296" s="89" t="s">
        <v>112</v>
      </c>
      <c r="S296" s="8"/>
      <c r="T296" s="121" t="e">
        <f t="shared" si="20"/>
        <v>#VALUE!</v>
      </c>
      <c r="U296" s="4"/>
      <c r="V296" s="4"/>
      <c r="W296" s="9"/>
      <c r="X296" s="4"/>
      <c r="Y296" s="124">
        <f t="shared" si="19"/>
        <v>0</v>
      </c>
      <c r="Z296" s="4"/>
      <c r="AA296" s="122"/>
      <c r="AB296" s="4"/>
      <c r="AC296" s="8" t="s">
        <v>328</v>
      </c>
      <c r="AD296" s="8" t="str">
        <f t="shared" si="21"/>
        <v>00/01/2099</v>
      </c>
      <c r="AE296" s="114">
        <v>0</v>
      </c>
      <c r="AF296" s="114">
        <v>0</v>
      </c>
      <c r="AH296" s="123">
        <f>COUNTIF(AA$2:AA296,"Confirmé")+COUNTIF(AA$2:AA296,"Annulé")+COUNTIF(AA$2:AA296,"En attente")</f>
        <v>0</v>
      </c>
    </row>
    <row r="297" spans="1:34" ht="15.6" x14ac:dyDescent="0.3">
      <c r="A297" s="127"/>
      <c r="C297" s="4"/>
      <c r="D297" s="4"/>
      <c r="E297" s="8"/>
      <c r="F297" s="5"/>
      <c r="Q297" s="8" t="str">
        <f t="shared" si="18"/>
        <v>!</v>
      </c>
      <c r="R297" s="89" t="s">
        <v>112</v>
      </c>
      <c r="S297" s="8"/>
      <c r="T297" s="121" t="e">
        <f t="shared" si="20"/>
        <v>#VALUE!</v>
      </c>
      <c r="U297" s="4"/>
      <c r="V297" s="4"/>
      <c r="W297" s="9"/>
      <c r="X297" s="4"/>
      <c r="Y297" s="124">
        <f t="shared" si="19"/>
        <v>0</v>
      </c>
      <c r="Z297" s="4"/>
      <c r="AA297" s="122"/>
      <c r="AB297" s="4"/>
      <c r="AC297" s="8" t="s">
        <v>329</v>
      </c>
      <c r="AD297" s="8" t="str">
        <f t="shared" si="21"/>
        <v>00/01/2100</v>
      </c>
      <c r="AE297" s="114">
        <v>0</v>
      </c>
      <c r="AF297" s="114">
        <v>0</v>
      </c>
      <c r="AH297" s="123">
        <f>COUNTIF(AA$2:AA297,"Confirmé")+COUNTIF(AA$2:AA297,"Annulé")+COUNTIF(AA$2:AA297,"En attente")</f>
        <v>0</v>
      </c>
    </row>
    <row r="298" spans="1:34" ht="15.6" x14ac:dyDescent="0.3">
      <c r="A298" s="127"/>
      <c r="C298" s="4"/>
      <c r="D298" s="4"/>
      <c r="E298" s="8"/>
      <c r="F298" s="5"/>
      <c r="Q298" s="8" t="str">
        <f t="shared" si="18"/>
        <v>!</v>
      </c>
      <c r="R298" s="89" t="s">
        <v>112</v>
      </c>
      <c r="S298" s="8"/>
      <c r="T298" s="121" t="e">
        <f t="shared" si="20"/>
        <v>#VALUE!</v>
      </c>
      <c r="U298" s="4"/>
      <c r="V298" s="4"/>
      <c r="W298" s="9"/>
      <c r="X298" s="4"/>
      <c r="Y298" s="124">
        <f t="shared" si="19"/>
        <v>0</v>
      </c>
      <c r="Z298" s="4"/>
      <c r="AA298" s="122"/>
      <c r="AB298" s="4"/>
      <c r="AC298" s="8" t="s">
        <v>330</v>
      </c>
      <c r="AD298" s="8" t="str">
        <f t="shared" si="21"/>
        <v>00/01/2101</v>
      </c>
      <c r="AE298" s="114">
        <v>0</v>
      </c>
      <c r="AF298" s="114">
        <v>0</v>
      </c>
      <c r="AH298" s="123">
        <f>COUNTIF(AA$2:AA298,"Confirmé")+COUNTIF(AA$2:AA298,"Annulé")+COUNTIF(AA$2:AA298,"En attente")</f>
        <v>0</v>
      </c>
    </row>
    <row r="299" spans="1:34" ht="15.6" x14ac:dyDescent="0.3">
      <c r="A299" s="127"/>
      <c r="C299" s="4"/>
      <c r="D299" s="4"/>
      <c r="E299" s="8"/>
      <c r="F299" s="5"/>
      <c r="Q299" s="8" t="str">
        <f t="shared" si="18"/>
        <v>!</v>
      </c>
      <c r="R299" s="89" t="s">
        <v>112</v>
      </c>
      <c r="S299" s="8"/>
      <c r="T299" s="121" t="e">
        <f t="shared" si="20"/>
        <v>#VALUE!</v>
      </c>
      <c r="U299" s="4"/>
      <c r="V299" s="4"/>
      <c r="W299" s="9"/>
      <c r="X299" s="4"/>
      <c r="Y299" s="124">
        <f t="shared" si="19"/>
        <v>0</v>
      </c>
      <c r="Z299" s="4"/>
      <c r="AA299" s="122"/>
      <c r="AB299" s="4"/>
      <c r="AC299" s="8" t="s">
        <v>331</v>
      </c>
      <c r="AD299" s="8" t="str">
        <f t="shared" si="21"/>
        <v>00/01/2102</v>
      </c>
      <c r="AE299" s="114">
        <v>0</v>
      </c>
      <c r="AF299" s="114">
        <v>0</v>
      </c>
      <c r="AH299" s="123">
        <f>COUNTIF(AA$2:AA299,"Confirmé")+COUNTIF(AA$2:AA299,"Annulé")+COUNTIF(AA$2:AA299,"En attente")</f>
        <v>0</v>
      </c>
    </row>
    <row r="300" spans="1:34" ht="15.6" x14ac:dyDescent="0.3">
      <c r="A300" s="127"/>
      <c r="C300" s="4"/>
      <c r="D300" s="4"/>
      <c r="E300" s="8"/>
      <c r="F300" s="5"/>
      <c r="Q300" s="8" t="str">
        <f t="shared" si="18"/>
        <v>!</v>
      </c>
      <c r="R300" s="89" t="s">
        <v>112</v>
      </c>
      <c r="S300" s="8"/>
      <c r="T300" s="121" t="e">
        <f t="shared" si="20"/>
        <v>#VALUE!</v>
      </c>
      <c r="U300" s="4"/>
      <c r="V300" s="4"/>
      <c r="W300" s="9"/>
      <c r="X300" s="4"/>
      <c r="Y300" s="124">
        <f t="shared" si="19"/>
        <v>0</v>
      </c>
      <c r="Z300" s="4"/>
      <c r="AA300" s="122"/>
      <c r="AB300" s="4"/>
      <c r="AC300" s="8" t="s">
        <v>332</v>
      </c>
      <c r="AD300" s="8" t="str">
        <f t="shared" si="21"/>
        <v>00/01/2103</v>
      </c>
      <c r="AE300" s="114">
        <v>0</v>
      </c>
      <c r="AF300" s="114">
        <v>0</v>
      </c>
      <c r="AH300" s="123">
        <f>COUNTIF(AA$2:AA300,"Confirmé")+COUNTIF(AA$2:AA300,"Annulé")+COUNTIF(AA$2:AA300,"En attente")</f>
        <v>0</v>
      </c>
    </row>
    <row r="301" spans="1:34" ht="15.6" x14ac:dyDescent="0.3">
      <c r="A301" s="127"/>
      <c r="C301" s="4"/>
      <c r="D301" s="4"/>
      <c r="E301" s="8"/>
      <c r="F301" s="5"/>
      <c r="Q301" s="8" t="str">
        <f t="shared" si="18"/>
        <v>!</v>
      </c>
      <c r="R301" s="89" t="s">
        <v>112</v>
      </c>
      <c r="S301" s="8"/>
      <c r="T301" s="121" t="e">
        <f t="shared" si="20"/>
        <v>#VALUE!</v>
      </c>
      <c r="U301" s="4"/>
      <c r="V301" s="4"/>
      <c r="W301" s="9"/>
      <c r="X301" s="4"/>
      <c r="Y301" s="124">
        <f t="shared" si="19"/>
        <v>0</v>
      </c>
      <c r="Z301" s="4"/>
      <c r="AA301" s="122"/>
      <c r="AB301" s="4"/>
      <c r="AC301" s="8" t="s">
        <v>333</v>
      </c>
      <c r="AD301" s="8" t="str">
        <f t="shared" si="21"/>
        <v>00/01/2104</v>
      </c>
      <c r="AE301" s="114">
        <v>0</v>
      </c>
      <c r="AF301" s="114">
        <v>0</v>
      </c>
      <c r="AH301" s="123">
        <f>COUNTIF(AA$2:AA301,"Confirmé")+COUNTIF(AA$2:AA301,"Annulé")+COUNTIF(AA$2:AA301,"En attente")</f>
        <v>0</v>
      </c>
    </row>
    <row r="302" spans="1:34" ht="15.6" x14ac:dyDescent="0.3">
      <c r="A302" s="127"/>
      <c r="C302" s="4"/>
      <c r="D302" s="4"/>
      <c r="E302" s="8"/>
      <c r="F302" s="5"/>
      <c r="Q302" s="8" t="str">
        <f t="shared" si="18"/>
        <v>!</v>
      </c>
      <c r="R302" s="89" t="s">
        <v>112</v>
      </c>
      <c r="S302" s="8"/>
      <c r="T302" s="121" t="e">
        <f t="shared" si="20"/>
        <v>#VALUE!</v>
      </c>
      <c r="U302" s="4"/>
      <c r="V302" s="4"/>
      <c r="W302" s="9"/>
      <c r="X302" s="4"/>
      <c r="Y302" s="124">
        <f t="shared" si="19"/>
        <v>0</v>
      </c>
      <c r="Z302" s="4"/>
      <c r="AA302" s="122"/>
      <c r="AB302" s="4"/>
      <c r="AC302" s="8" t="s">
        <v>334</v>
      </c>
      <c r="AD302" s="8" t="str">
        <f t="shared" si="21"/>
        <v>00/01/2105</v>
      </c>
      <c r="AE302" s="114">
        <v>0</v>
      </c>
      <c r="AF302" s="114">
        <v>0</v>
      </c>
      <c r="AH302" s="123">
        <f>COUNTIF(AA$2:AA302,"Confirmé")+COUNTIF(AA$2:AA302,"Annulé")+COUNTIF(AA$2:AA302,"En attente")</f>
        <v>0</v>
      </c>
    </row>
    <row r="303" spans="1:34" ht="15.6" x14ac:dyDescent="0.3">
      <c r="A303" s="127"/>
      <c r="C303" s="4"/>
      <c r="D303" s="4"/>
      <c r="E303" s="8"/>
      <c r="F303" s="5"/>
      <c r="Q303" s="8" t="str">
        <f t="shared" si="18"/>
        <v>!</v>
      </c>
      <c r="R303" s="89" t="s">
        <v>112</v>
      </c>
      <c r="S303" s="8"/>
      <c r="T303" s="121" t="e">
        <f t="shared" si="20"/>
        <v>#VALUE!</v>
      </c>
      <c r="U303" s="4"/>
      <c r="V303" s="4"/>
      <c r="W303" s="9"/>
      <c r="X303" s="4"/>
      <c r="Y303" s="124">
        <f t="shared" si="19"/>
        <v>0</v>
      </c>
      <c r="Z303" s="4"/>
      <c r="AA303" s="122"/>
      <c r="AB303" s="4"/>
      <c r="AC303" s="8" t="s">
        <v>335</v>
      </c>
      <c r="AD303" s="8" t="str">
        <f t="shared" si="21"/>
        <v>00/01/2106</v>
      </c>
      <c r="AE303" s="114">
        <v>0</v>
      </c>
      <c r="AF303" s="114">
        <v>0</v>
      </c>
      <c r="AH303" s="123">
        <f>COUNTIF(AA$2:AA303,"Confirmé")+COUNTIF(AA$2:AA303,"Annulé")+COUNTIF(AA$2:AA303,"En attente")</f>
        <v>0</v>
      </c>
    </row>
    <row r="304" spans="1:34" ht="15.6" x14ac:dyDescent="0.3">
      <c r="A304" s="127"/>
      <c r="C304" s="4"/>
      <c r="D304" s="4"/>
      <c r="E304" s="8"/>
      <c r="F304" s="5"/>
      <c r="Q304" s="8" t="str">
        <f t="shared" si="18"/>
        <v>!</v>
      </c>
      <c r="R304" s="89" t="s">
        <v>112</v>
      </c>
      <c r="S304" s="8"/>
      <c r="T304" s="121" t="e">
        <f t="shared" si="20"/>
        <v>#VALUE!</v>
      </c>
      <c r="U304" s="4"/>
      <c r="V304" s="4"/>
      <c r="W304" s="9"/>
      <c r="X304" s="4"/>
      <c r="Y304" s="124">
        <f t="shared" si="19"/>
        <v>0</v>
      </c>
      <c r="Z304" s="4"/>
      <c r="AA304" s="122"/>
      <c r="AB304" s="4"/>
      <c r="AC304" s="8" t="s">
        <v>336</v>
      </c>
      <c r="AD304" s="8" t="str">
        <f t="shared" si="21"/>
        <v>00/01/2107</v>
      </c>
      <c r="AE304" s="114">
        <v>0</v>
      </c>
      <c r="AF304" s="114">
        <v>0</v>
      </c>
      <c r="AH304" s="123">
        <f>COUNTIF(AA$2:AA304,"Confirmé")+COUNTIF(AA$2:AA304,"Annulé")+COUNTIF(AA$2:AA304,"En attente")</f>
        <v>0</v>
      </c>
    </row>
    <row r="305" spans="1:34" ht="15.6" x14ac:dyDescent="0.3">
      <c r="A305" s="127"/>
      <c r="C305" s="4"/>
      <c r="D305" s="4"/>
      <c r="E305" s="8"/>
      <c r="F305" s="5"/>
      <c r="Q305" s="8" t="str">
        <f t="shared" si="18"/>
        <v>!</v>
      </c>
      <c r="R305" s="89" t="s">
        <v>112</v>
      </c>
      <c r="S305" s="8"/>
      <c r="T305" s="121" t="e">
        <f t="shared" si="20"/>
        <v>#VALUE!</v>
      </c>
      <c r="U305" s="4"/>
      <c r="V305" s="4"/>
      <c r="W305" s="9"/>
      <c r="X305" s="4"/>
      <c r="Y305" s="124">
        <f t="shared" si="19"/>
        <v>0</v>
      </c>
      <c r="Z305" s="4"/>
      <c r="AA305" s="122"/>
      <c r="AB305" s="4"/>
      <c r="AC305" s="8" t="s">
        <v>337</v>
      </c>
      <c r="AD305" s="8" t="str">
        <f t="shared" si="21"/>
        <v>00/01/2108</v>
      </c>
      <c r="AE305" s="114">
        <v>0</v>
      </c>
      <c r="AF305" s="114">
        <v>0</v>
      </c>
      <c r="AH305" s="123">
        <f>COUNTIF(AA$2:AA305,"Confirmé")+COUNTIF(AA$2:AA305,"Annulé")+COUNTIF(AA$2:AA305,"En attente")</f>
        <v>0</v>
      </c>
    </row>
    <row r="306" spans="1:34" ht="15.6" x14ac:dyDescent="0.3">
      <c r="A306" s="127"/>
      <c r="C306" s="4"/>
      <c r="D306" s="4"/>
      <c r="E306" s="8"/>
      <c r="F306" s="5"/>
      <c r="Q306" s="8" t="str">
        <f t="shared" si="18"/>
        <v>!</v>
      </c>
      <c r="R306" s="89" t="s">
        <v>112</v>
      </c>
      <c r="S306" s="8"/>
      <c r="T306" s="121" t="e">
        <f t="shared" si="20"/>
        <v>#VALUE!</v>
      </c>
      <c r="U306" s="4"/>
      <c r="V306" s="4"/>
      <c r="W306" s="9"/>
      <c r="X306" s="4"/>
      <c r="Y306" s="124">
        <f t="shared" si="19"/>
        <v>0</v>
      </c>
      <c r="Z306" s="4"/>
      <c r="AA306" s="122"/>
      <c r="AB306" s="4"/>
      <c r="AC306" s="8" t="s">
        <v>338</v>
      </c>
      <c r="AD306" s="8" t="str">
        <f t="shared" si="21"/>
        <v>00/01/2109</v>
      </c>
      <c r="AE306" s="114">
        <v>0</v>
      </c>
      <c r="AF306" s="114">
        <v>0</v>
      </c>
      <c r="AH306" s="123">
        <f>COUNTIF(AA$2:AA306,"Confirmé")+COUNTIF(AA$2:AA306,"Annulé")+COUNTIF(AA$2:AA306,"En attente")</f>
        <v>0</v>
      </c>
    </row>
    <row r="307" spans="1:34" ht="15.6" x14ac:dyDescent="0.3">
      <c r="A307" s="127"/>
      <c r="C307" s="4"/>
      <c r="D307" s="4"/>
      <c r="E307" s="8"/>
      <c r="F307" s="5"/>
      <c r="Q307" s="8" t="str">
        <f t="shared" si="18"/>
        <v>!</v>
      </c>
      <c r="R307" s="89" t="s">
        <v>112</v>
      </c>
      <c r="S307" s="8"/>
      <c r="T307" s="121" t="e">
        <f t="shared" si="20"/>
        <v>#VALUE!</v>
      </c>
      <c r="U307" s="4"/>
      <c r="V307" s="4"/>
      <c r="W307" s="9"/>
      <c r="X307" s="4"/>
      <c r="Y307" s="124">
        <f t="shared" si="19"/>
        <v>0</v>
      </c>
      <c r="Z307" s="4"/>
      <c r="AA307" s="122"/>
      <c r="AB307" s="4"/>
      <c r="AC307" s="8" t="s">
        <v>339</v>
      </c>
      <c r="AD307" s="8" t="str">
        <f t="shared" si="21"/>
        <v>00/01/2110</v>
      </c>
      <c r="AE307" s="114">
        <v>0</v>
      </c>
      <c r="AF307" s="114">
        <v>0</v>
      </c>
      <c r="AH307" s="123">
        <f>COUNTIF(AA$2:AA307,"Confirmé")+COUNTIF(AA$2:AA307,"Annulé")+COUNTIF(AA$2:AA307,"En attente")</f>
        <v>0</v>
      </c>
    </row>
    <row r="308" spans="1:34" ht="15.6" x14ac:dyDescent="0.3">
      <c r="A308" s="127"/>
      <c r="C308" s="4"/>
      <c r="D308" s="4"/>
      <c r="E308" s="8"/>
      <c r="F308" s="5"/>
      <c r="Q308" s="8" t="str">
        <f t="shared" si="18"/>
        <v>!</v>
      </c>
      <c r="R308" s="89" t="s">
        <v>112</v>
      </c>
      <c r="S308" s="8"/>
      <c r="T308" s="121" t="e">
        <f t="shared" si="20"/>
        <v>#VALUE!</v>
      </c>
      <c r="U308" s="4"/>
      <c r="V308" s="4"/>
      <c r="W308" s="9"/>
      <c r="X308" s="4"/>
      <c r="Y308" s="124">
        <f t="shared" si="19"/>
        <v>0</v>
      </c>
      <c r="Z308" s="4"/>
      <c r="AA308" s="122"/>
      <c r="AB308" s="4"/>
      <c r="AC308" s="8" t="s">
        <v>340</v>
      </c>
      <c r="AD308" s="8" t="str">
        <f t="shared" si="21"/>
        <v>00/01/2111</v>
      </c>
      <c r="AE308" s="114">
        <v>0</v>
      </c>
      <c r="AF308" s="114">
        <v>0</v>
      </c>
      <c r="AH308" s="123">
        <f>COUNTIF(AA$2:AA308,"Confirmé")+COUNTIF(AA$2:AA308,"Annulé")+COUNTIF(AA$2:AA308,"En attente")</f>
        <v>0</v>
      </c>
    </row>
    <row r="309" spans="1:34" ht="15.6" x14ac:dyDescent="0.3">
      <c r="A309" s="127"/>
      <c r="C309" s="4"/>
      <c r="D309" s="4"/>
      <c r="E309" s="8"/>
      <c r="F309" s="5"/>
      <c r="Q309" s="8" t="str">
        <f t="shared" si="18"/>
        <v>!</v>
      </c>
      <c r="R309" s="89" t="s">
        <v>112</v>
      </c>
      <c r="S309" s="8"/>
      <c r="T309" s="121" t="e">
        <f t="shared" si="20"/>
        <v>#VALUE!</v>
      </c>
      <c r="U309" s="4"/>
      <c r="V309" s="4"/>
      <c r="W309" s="9"/>
      <c r="X309" s="4"/>
      <c r="Y309" s="124">
        <f t="shared" si="19"/>
        <v>0</v>
      </c>
      <c r="Z309" s="4"/>
      <c r="AA309" s="122"/>
      <c r="AB309" s="4"/>
      <c r="AC309" s="8" t="s">
        <v>341</v>
      </c>
      <c r="AD309" s="8" t="str">
        <f t="shared" si="21"/>
        <v>00/01/2112</v>
      </c>
      <c r="AE309" s="114">
        <v>0</v>
      </c>
      <c r="AF309" s="114">
        <v>0</v>
      </c>
      <c r="AH309" s="123">
        <f>COUNTIF(AA$2:AA309,"Confirmé")+COUNTIF(AA$2:AA309,"Annulé")+COUNTIF(AA$2:AA309,"En attente")</f>
        <v>0</v>
      </c>
    </row>
    <row r="310" spans="1:34" ht="15.6" x14ac:dyDescent="0.3">
      <c r="A310" s="127"/>
      <c r="C310" s="4"/>
      <c r="D310" s="4"/>
      <c r="E310" s="8"/>
      <c r="F310" s="5"/>
      <c r="Q310" s="8" t="str">
        <f t="shared" si="18"/>
        <v>!</v>
      </c>
      <c r="R310" s="89" t="s">
        <v>112</v>
      </c>
      <c r="S310" s="8"/>
      <c r="T310" s="121" t="e">
        <f t="shared" si="20"/>
        <v>#VALUE!</v>
      </c>
      <c r="U310" s="4"/>
      <c r="V310" s="4"/>
      <c r="W310" s="9"/>
      <c r="X310" s="4"/>
      <c r="Y310" s="124">
        <f t="shared" si="19"/>
        <v>0</v>
      </c>
      <c r="Z310" s="4"/>
      <c r="AA310" s="122"/>
      <c r="AB310" s="4"/>
      <c r="AC310" s="8" t="s">
        <v>342</v>
      </c>
      <c r="AD310" s="8" t="str">
        <f t="shared" si="21"/>
        <v>00/01/2113</v>
      </c>
      <c r="AE310" s="114">
        <v>0</v>
      </c>
      <c r="AF310" s="114">
        <v>0</v>
      </c>
      <c r="AH310" s="123">
        <f>COUNTIF(AA$2:AA310,"Confirmé")+COUNTIF(AA$2:AA310,"Annulé")+COUNTIF(AA$2:AA310,"En attente")</f>
        <v>0</v>
      </c>
    </row>
    <row r="311" spans="1:34" ht="15.6" x14ac:dyDescent="0.3">
      <c r="A311" s="127"/>
      <c r="C311" s="4"/>
      <c r="D311" s="4"/>
      <c r="E311" s="8"/>
      <c r="F311" s="5"/>
      <c r="Q311" s="8" t="str">
        <f t="shared" si="18"/>
        <v>!</v>
      </c>
      <c r="R311" s="89" t="s">
        <v>112</v>
      </c>
      <c r="S311" s="8"/>
      <c r="T311" s="121" t="e">
        <f t="shared" si="20"/>
        <v>#VALUE!</v>
      </c>
      <c r="U311" s="4"/>
      <c r="V311" s="4"/>
      <c r="W311" s="9"/>
      <c r="X311" s="4"/>
      <c r="Y311" s="124">
        <f t="shared" si="19"/>
        <v>0</v>
      </c>
      <c r="Z311" s="4"/>
      <c r="AA311" s="122"/>
      <c r="AB311" s="4"/>
      <c r="AC311" s="8" t="s">
        <v>343</v>
      </c>
      <c r="AD311" s="8" t="str">
        <f t="shared" si="21"/>
        <v>00/01/2114</v>
      </c>
      <c r="AE311" s="114">
        <v>0</v>
      </c>
      <c r="AF311" s="114">
        <v>0</v>
      </c>
      <c r="AH311" s="123">
        <f>COUNTIF(AA$2:AA311,"Confirmé")+COUNTIF(AA$2:AA311,"Annulé")+COUNTIF(AA$2:AA311,"En attente")</f>
        <v>0</v>
      </c>
    </row>
    <row r="312" spans="1:34" ht="15.6" x14ac:dyDescent="0.3">
      <c r="A312" s="127"/>
      <c r="C312" s="4"/>
      <c r="D312" s="4"/>
      <c r="E312" s="8"/>
      <c r="F312" s="5"/>
      <c r="Q312" s="8" t="str">
        <f t="shared" si="18"/>
        <v>!</v>
      </c>
      <c r="R312" s="89" t="s">
        <v>112</v>
      </c>
      <c r="S312" s="8"/>
      <c r="T312" s="121" t="e">
        <f t="shared" si="20"/>
        <v>#VALUE!</v>
      </c>
      <c r="U312" s="4"/>
      <c r="V312" s="4"/>
      <c r="W312" s="9"/>
      <c r="X312" s="4"/>
      <c r="Y312" s="124">
        <f t="shared" si="19"/>
        <v>0</v>
      </c>
      <c r="Z312" s="4"/>
      <c r="AA312" s="122"/>
      <c r="AB312" s="4"/>
      <c r="AC312" s="8" t="s">
        <v>344</v>
      </c>
      <c r="AD312" s="8" t="str">
        <f t="shared" si="21"/>
        <v>00/01/2115</v>
      </c>
      <c r="AE312" s="114">
        <v>0</v>
      </c>
      <c r="AF312" s="114">
        <v>0</v>
      </c>
      <c r="AH312" s="123">
        <f>COUNTIF(AA$2:AA312,"Confirmé")+COUNTIF(AA$2:AA312,"Annulé")+COUNTIF(AA$2:AA312,"En attente")</f>
        <v>0</v>
      </c>
    </row>
    <row r="313" spans="1:34" ht="15.6" x14ac:dyDescent="0.3">
      <c r="A313" s="127"/>
      <c r="C313" s="4"/>
      <c r="D313" s="4"/>
      <c r="E313" s="8"/>
      <c r="F313" s="5"/>
      <c r="Q313" s="8" t="str">
        <f t="shared" si="18"/>
        <v>!</v>
      </c>
      <c r="R313" s="89" t="s">
        <v>112</v>
      </c>
      <c r="S313" s="8"/>
      <c r="T313" s="121" t="e">
        <f t="shared" si="20"/>
        <v>#VALUE!</v>
      </c>
      <c r="U313" s="4"/>
      <c r="V313" s="4"/>
      <c r="W313" s="9"/>
      <c r="X313" s="4"/>
      <c r="Y313" s="124">
        <f t="shared" si="19"/>
        <v>0</v>
      </c>
      <c r="Z313" s="4"/>
      <c r="AA313" s="122"/>
      <c r="AB313" s="4"/>
      <c r="AC313" s="8" t="s">
        <v>345</v>
      </c>
      <c r="AD313" s="8" t="str">
        <f t="shared" si="21"/>
        <v>00/01/2116</v>
      </c>
      <c r="AE313" s="114">
        <v>0</v>
      </c>
      <c r="AF313" s="114">
        <v>0</v>
      </c>
      <c r="AH313" s="123">
        <f>COUNTIF(AA$2:AA313,"Confirmé")+COUNTIF(AA$2:AA313,"Annulé")+COUNTIF(AA$2:AA313,"En attente")</f>
        <v>0</v>
      </c>
    </row>
    <row r="314" spans="1:34" ht="15.6" x14ac:dyDescent="0.3">
      <c r="A314" s="127"/>
      <c r="C314" s="4"/>
      <c r="D314" s="4"/>
      <c r="E314" s="8"/>
      <c r="F314" s="5"/>
      <c r="Q314" s="8" t="str">
        <f t="shared" si="18"/>
        <v>!</v>
      </c>
      <c r="R314" s="89" t="s">
        <v>112</v>
      </c>
      <c r="S314" s="8"/>
      <c r="T314" s="121" t="e">
        <f t="shared" si="20"/>
        <v>#VALUE!</v>
      </c>
      <c r="U314" s="4"/>
      <c r="V314" s="4"/>
      <c r="W314" s="9"/>
      <c r="X314" s="4"/>
      <c r="Y314" s="124">
        <f t="shared" si="19"/>
        <v>0</v>
      </c>
      <c r="Z314" s="4"/>
      <c r="AA314" s="122"/>
      <c r="AB314" s="4"/>
      <c r="AC314" s="8" t="s">
        <v>346</v>
      </c>
      <c r="AD314" s="8" t="str">
        <f t="shared" si="21"/>
        <v>00/01/2117</v>
      </c>
      <c r="AE314" s="114">
        <v>0</v>
      </c>
      <c r="AF314" s="114">
        <v>0</v>
      </c>
      <c r="AH314" s="123">
        <f>COUNTIF(AA$2:AA314,"Confirmé")+COUNTIF(AA$2:AA314,"Annulé")+COUNTIF(AA$2:AA314,"En attente")</f>
        <v>0</v>
      </c>
    </row>
    <row r="315" spans="1:34" ht="15.6" x14ac:dyDescent="0.3">
      <c r="A315" s="127"/>
      <c r="C315" s="4"/>
      <c r="D315" s="4"/>
      <c r="E315" s="8"/>
      <c r="F315" s="5"/>
      <c r="Q315" s="8" t="str">
        <f t="shared" si="18"/>
        <v>!</v>
      </c>
      <c r="R315" s="89" t="s">
        <v>112</v>
      </c>
      <c r="S315" s="8"/>
      <c r="T315" s="121" t="e">
        <f t="shared" si="20"/>
        <v>#VALUE!</v>
      </c>
      <c r="U315" s="4"/>
      <c r="V315" s="4"/>
      <c r="W315" s="9"/>
      <c r="X315" s="4"/>
      <c r="Y315" s="124">
        <f t="shared" si="19"/>
        <v>0</v>
      </c>
      <c r="Z315" s="4"/>
      <c r="AA315" s="122"/>
      <c r="AB315" s="4"/>
      <c r="AC315" s="8" t="s">
        <v>347</v>
      </c>
      <c r="AD315" s="8" t="str">
        <f t="shared" si="21"/>
        <v>00/01/2118</v>
      </c>
      <c r="AE315" s="114">
        <v>0</v>
      </c>
      <c r="AF315" s="114">
        <v>0</v>
      </c>
      <c r="AH315" s="123">
        <f>COUNTIF(AA$2:AA315,"Confirmé")+COUNTIF(AA$2:AA315,"Annulé")+COUNTIF(AA$2:AA315,"En attente")</f>
        <v>0</v>
      </c>
    </row>
    <row r="316" spans="1:34" ht="15.6" x14ac:dyDescent="0.3">
      <c r="A316" s="127"/>
      <c r="C316" s="4"/>
      <c r="D316" s="4"/>
      <c r="E316" s="8"/>
      <c r="F316" s="5"/>
      <c r="Q316" s="8" t="str">
        <f t="shared" si="18"/>
        <v>!</v>
      </c>
      <c r="R316" s="89" t="s">
        <v>112</v>
      </c>
      <c r="S316" s="8"/>
      <c r="T316" s="121" t="e">
        <f t="shared" si="20"/>
        <v>#VALUE!</v>
      </c>
      <c r="U316" s="4"/>
      <c r="V316" s="4"/>
      <c r="W316" s="9"/>
      <c r="X316" s="4"/>
      <c r="Y316" s="124">
        <f t="shared" si="19"/>
        <v>0</v>
      </c>
      <c r="Z316" s="4"/>
      <c r="AA316" s="122"/>
      <c r="AB316" s="4"/>
      <c r="AC316" s="8" t="s">
        <v>348</v>
      </c>
      <c r="AD316" s="8" t="str">
        <f t="shared" si="21"/>
        <v>00/01/2119</v>
      </c>
      <c r="AE316" s="114">
        <v>0</v>
      </c>
      <c r="AF316" s="114">
        <v>0</v>
      </c>
      <c r="AH316" s="123">
        <f>COUNTIF(AA$2:AA316,"Confirmé")+COUNTIF(AA$2:AA316,"Annulé")+COUNTIF(AA$2:AA316,"En attente")</f>
        <v>0</v>
      </c>
    </row>
    <row r="317" spans="1:34" ht="15.6" x14ac:dyDescent="0.3">
      <c r="A317" s="127"/>
      <c r="C317" s="4"/>
      <c r="D317" s="4"/>
      <c r="E317" s="8"/>
      <c r="F317" s="5"/>
      <c r="Q317" s="8" t="str">
        <f t="shared" si="18"/>
        <v>!</v>
      </c>
      <c r="R317" s="89" t="s">
        <v>112</v>
      </c>
      <c r="S317" s="8"/>
      <c r="T317" s="121" t="e">
        <f t="shared" si="20"/>
        <v>#VALUE!</v>
      </c>
      <c r="U317" s="4"/>
      <c r="V317" s="4"/>
      <c r="W317" s="9"/>
      <c r="X317" s="4"/>
      <c r="Y317" s="124">
        <f t="shared" si="19"/>
        <v>0</v>
      </c>
      <c r="Z317" s="4"/>
      <c r="AA317" s="122"/>
      <c r="AB317" s="4"/>
      <c r="AC317" s="8" t="s">
        <v>349</v>
      </c>
      <c r="AD317" s="8" t="str">
        <f t="shared" si="21"/>
        <v>00/01/2120</v>
      </c>
      <c r="AE317" s="114">
        <v>0</v>
      </c>
      <c r="AF317" s="114">
        <v>0</v>
      </c>
      <c r="AH317" s="123">
        <f>COUNTIF(AA$2:AA317,"Confirmé")+COUNTIF(AA$2:AA317,"Annulé")+COUNTIF(AA$2:AA317,"En attente")</f>
        <v>0</v>
      </c>
    </row>
    <row r="318" spans="1:34" ht="15.6" x14ac:dyDescent="0.3">
      <c r="A318" s="127"/>
      <c r="C318" s="4"/>
      <c r="D318" s="4"/>
      <c r="E318" s="8"/>
      <c r="F318" s="5"/>
      <c r="Q318" s="8" t="str">
        <f t="shared" si="18"/>
        <v>!</v>
      </c>
      <c r="R318" s="89" t="s">
        <v>112</v>
      </c>
      <c r="S318" s="8"/>
      <c r="T318" s="121" t="e">
        <f t="shared" si="20"/>
        <v>#VALUE!</v>
      </c>
      <c r="U318" s="4"/>
      <c r="V318" s="4"/>
      <c r="W318" s="9"/>
      <c r="X318" s="4"/>
      <c r="Y318" s="124">
        <f t="shared" si="19"/>
        <v>0</v>
      </c>
      <c r="Z318" s="4"/>
      <c r="AA318" s="122"/>
      <c r="AB318" s="4"/>
      <c r="AC318" s="8" t="s">
        <v>350</v>
      </c>
      <c r="AD318" s="8" t="str">
        <f t="shared" si="21"/>
        <v>00/01/2121</v>
      </c>
      <c r="AE318" s="114">
        <v>0</v>
      </c>
      <c r="AF318" s="114">
        <v>0</v>
      </c>
      <c r="AH318" s="123">
        <f>COUNTIF(AA$2:AA318,"Confirmé")+COUNTIF(AA$2:AA318,"Annulé")+COUNTIF(AA$2:AA318,"En attente")</f>
        <v>0</v>
      </c>
    </row>
    <row r="319" spans="1:34" ht="15.6" x14ac:dyDescent="0.3">
      <c r="A319" s="127"/>
      <c r="C319" s="4"/>
      <c r="D319" s="4"/>
      <c r="E319" s="8"/>
      <c r="F319" s="5"/>
      <c r="Q319" s="8" t="str">
        <f t="shared" si="18"/>
        <v>!</v>
      </c>
      <c r="R319" s="89" t="s">
        <v>112</v>
      </c>
      <c r="S319" s="8"/>
      <c r="T319" s="121" t="e">
        <f t="shared" si="20"/>
        <v>#VALUE!</v>
      </c>
      <c r="U319" s="4"/>
      <c r="V319" s="4"/>
      <c r="W319" s="9"/>
      <c r="X319" s="4"/>
      <c r="Y319" s="124">
        <f t="shared" si="19"/>
        <v>0</v>
      </c>
      <c r="Z319" s="4"/>
      <c r="AA319" s="122"/>
      <c r="AB319" s="4"/>
      <c r="AC319" s="8" t="s">
        <v>351</v>
      </c>
      <c r="AD319" s="8" t="str">
        <f t="shared" si="21"/>
        <v>00/01/2122</v>
      </c>
      <c r="AE319" s="114">
        <v>0</v>
      </c>
      <c r="AF319" s="114">
        <v>0</v>
      </c>
      <c r="AH319" s="123">
        <f>COUNTIF(AA$2:AA319,"Confirmé")+COUNTIF(AA$2:AA319,"Annulé")+COUNTIF(AA$2:AA319,"En attente")</f>
        <v>0</v>
      </c>
    </row>
    <row r="320" spans="1:34" ht="15.6" x14ac:dyDescent="0.3">
      <c r="A320" s="127"/>
      <c r="C320" s="4"/>
      <c r="D320" s="4"/>
      <c r="E320" s="8"/>
      <c r="F320" s="5"/>
      <c r="Q320" s="8" t="str">
        <f t="shared" ref="Q320:Q347" si="22">TEXT(R320,"mmmm")</f>
        <v>!</v>
      </c>
      <c r="R320" s="89" t="s">
        <v>112</v>
      </c>
      <c r="S320" s="8"/>
      <c r="T320" s="121" t="e">
        <f t="shared" si="20"/>
        <v>#VALUE!</v>
      </c>
      <c r="U320" s="4"/>
      <c r="V320" s="4"/>
      <c r="W320" s="9"/>
      <c r="X320" s="4"/>
      <c r="Y320" s="124">
        <f t="shared" ref="Y320:Y347" si="23">IF(X320="",0,LEN(X320)-LEN(SUBSTITUTE(X320,CHAR(44),""))+1)</f>
        <v>0</v>
      </c>
      <c r="Z320" s="4"/>
      <c r="AA320" s="122"/>
      <c r="AB320" s="4"/>
      <c r="AC320" s="8" t="s">
        <v>352</v>
      </c>
      <c r="AD320" s="8" t="str">
        <f t="shared" si="21"/>
        <v>00/01/2123</v>
      </c>
      <c r="AE320" s="114">
        <v>0</v>
      </c>
      <c r="AF320" s="114">
        <v>0</v>
      </c>
      <c r="AH320" s="123">
        <f>COUNTIF(AA$2:AA320,"Confirmé")+COUNTIF(AA$2:AA320,"Annulé")+COUNTIF(AA$2:AA320,"En attente")</f>
        <v>0</v>
      </c>
    </row>
    <row r="321" spans="1:34" ht="15.6" x14ac:dyDescent="0.3">
      <c r="A321" s="127"/>
      <c r="C321" s="4"/>
      <c r="D321" s="4"/>
      <c r="E321" s="8"/>
      <c r="F321" s="5"/>
      <c r="Q321" s="8" t="str">
        <f t="shared" si="22"/>
        <v>!</v>
      </c>
      <c r="R321" s="89" t="s">
        <v>112</v>
      </c>
      <c r="S321" s="8"/>
      <c r="T321" s="121" t="e">
        <f t="shared" si="20"/>
        <v>#VALUE!</v>
      </c>
      <c r="U321" s="4"/>
      <c r="V321" s="4"/>
      <c r="W321" s="9"/>
      <c r="X321" s="4"/>
      <c r="Y321" s="124">
        <f t="shared" si="23"/>
        <v>0</v>
      </c>
      <c r="Z321" s="4"/>
      <c r="AA321" s="122"/>
      <c r="AB321" s="4"/>
      <c r="AC321" s="8" t="s">
        <v>353</v>
      </c>
      <c r="AD321" s="8" t="str">
        <f t="shared" si="21"/>
        <v>00/01/2124</v>
      </c>
      <c r="AE321" s="114">
        <v>0</v>
      </c>
      <c r="AF321" s="114">
        <v>0</v>
      </c>
      <c r="AH321" s="123">
        <f>COUNTIF(AA$2:AA321,"Confirmé")+COUNTIF(AA$2:AA321,"Annulé")+COUNTIF(AA$2:AA321,"En attente")</f>
        <v>0</v>
      </c>
    </row>
    <row r="322" spans="1:34" ht="15.6" x14ac:dyDescent="0.3">
      <c r="A322" s="127"/>
      <c r="C322" s="4"/>
      <c r="D322" s="4"/>
      <c r="E322" s="8"/>
      <c r="F322" s="5"/>
      <c r="Q322" s="8" t="str">
        <f t="shared" si="22"/>
        <v>!</v>
      </c>
      <c r="R322" s="89" t="s">
        <v>112</v>
      </c>
      <c r="S322" s="8"/>
      <c r="T322" s="121" t="e">
        <f t="shared" si="20"/>
        <v>#VALUE!</v>
      </c>
      <c r="U322" s="4"/>
      <c r="V322" s="4"/>
      <c r="W322" s="9"/>
      <c r="X322" s="4"/>
      <c r="Y322" s="124">
        <f t="shared" si="23"/>
        <v>0</v>
      </c>
      <c r="Z322" s="4"/>
      <c r="AA322" s="122"/>
      <c r="AB322" s="4"/>
      <c r="AC322" s="8" t="s">
        <v>354</v>
      </c>
      <c r="AD322" s="8" t="str">
        <f t="shared" si="21"/>
        <v>00/01/2125</v>
      </c>
      <c r="AE322" s="114">
        <v>0</v>
      </c>
      <c r="AF322" s="114">
        <v>0</v>
      </c>
      <c r="AH322" s="123">
        <f>COUNTIF(AA$2:AA322,"Confirmé")+COUNTIF(AA$2:AA322,"Annulé")+COUNTIF(AA$2:AA322,"En attente")</f>
        <v>0</v>
      </c>
    </row>
    <row r="323" spans="1:34" ht="15.6" x14ac:dyDescent="0.3">
      <c r="A323" s="127"/>
      <c r="C323" s="4"/>
      <c r="D323" s="4"/>
      <c r="E323" s="8"/>
      <c r="F323" s="5"/>
      <c r="Q323" s="8" t="str">
        <f t="shared" si="22"/>
        <v>!</v>
      </c>
      <c r="R323" s="89" t="s">
        <v>112</v>
      </c>
      <c r="S323" s="8"/>
      <c r="T323" s="121" t="e">
        <f t="shared" si="20"/>
        <v>#VALUE!</v>
      </c>
      <c r="U323" s="4"/>
      <c r="V323" s="4"/>
      <c r="W323" s="9"/>
      <c r="X323" s="4"/>
      <c r="Y323" s="124">
        <f t="shared" si="23"/>
        <v>0</v>
      </c>
      <c r="Z323" s="4"/>
      <c r="AA323" s="122"/>
      <c r="AB323" s="4"/>
      <c r="AC323" s="8" t="s">
        <v>355</v>
      </c>
      <c r="AD323" s="8" t="str">
        <f t="shared" si="21"/>
        <v>00/01/2126</v>
      </c>
      <c r="AE323" s="114">
        <v>0</v>
      </c>
      <c r="AF323" s="114">
        <v>0</v>
      </c>
      <c r="AH323" s="123">
        <f>COUNTIF(AA$2:AA323,"Confirmé")+COUNTIF(AA$2:AA323,"Annulé")+COUNTIF(AA$2:AA323,"En attente")</f>
        <v>0</v>
      </c>
    </row>
    <row r="324" spans="1:34" ht="15.6" x14ac:dyDescent="0.3">
      <c r="A324" s="127"/>
      <c r="C324" s="4"/>
      <c r="D324" s="4"/>
      <c r="E324" s="8"/>
      <c r="F324" s="5"/>
      <c r="Q324" s="8" t="str">
        <f t="shared" si="22"/>
        <v>!</v>
      </c>
      <c r="R324" s="89" t="s">
        <v>112</v>
      </c>
      <c r="S324" s="8"/>
      <c r="T324" s="121" t="e">
        <f t="shared" si="20"/>
        <v>#VALUE!</v>
      </c>
      <c r="U324" s="4"/>
      <c r="V324" s="4"/>
      <c r="W324" s="9"/>
      <c r="X324" s="4"/>
      <c r="Y324" s="124">
        <f t="shared" si="23"/>
        <v>0</v>
      </c>
      <c r="Z324" s="4"/>
      <c r="AA324" s="122"/>
      <c r="AB324" s="4"/>
      <c r="AC324" s="8" t="s">
        <v>356</v>
      </c>
      <c r="AD324" s="8" t="str">
        <f t="shared" si="21"/>
        <v>00/01/2127</v>
      </c>
      <c r="AE324" s="114">
        <v>0</v>
      </c>
      <c r="AF324" s="114">
        <v>0</v>
      </c>
      <c r="AH324" s="123">
        <f>COUNTIF(AA$2:AA324,"Confirmé")+COUNTIF(AA$2:AA324,"Annulé")+COUNTIF(AA$2:AA324,"En attente")</f>
        <v>0</v>
      </c>
    </row>
    <row r="325" spans="1:34" ht="15.6" x14ac:dyDescent="0.3">
      <c r="A325" s="127"/>
      <c r="C325" s="4"/>
      <c r="D325" s="4"/>
      <c r="E325" s="8"/>
      <c r="F325" s="5"/>
      <c r="Q325" s="8" t="str">
        <f t="shared" si="22"/>
        <v>!</v>
      </c>
      <c r="R325" s="89" t="s">
        <v>112</v>
      </c>
      <c r="S325" s="8"/>
      <c r="T325" s="121" t="e">
        <f t="shared" si="20"/>
        <v>#VALUE!</v>
      </c>
      <c r="U325" s="4"/>
      <c r="V325" s="4"/>
      <c r="W325" s="9"/>
      <c r="X325" s="4"/>
      <c r="Y325" s="124">
        <f t="shared" si="23"/>
        <v>0</v>
      </c>
      <c r="Z325" s="4"/>
      <c r="AA325" s="122"/>
      <c r="AB325" s="4"/>
      <c r="AC325" s="8" t="s">
        <v>357</v>
      </c>
      <c r="AD325" s="8" t="str">
        <f t="shared" si="21"/>
        <v>00/01/2128</v>
      </c>
      <c r="AE325" s="114">
        <v>0</v>
      </c>
      <c r="AF325" s="114">
        <v>0</v>
      </c>
      <c r="AH325" s="123">
        <f>COUNTIF(AA$2:AA325,"Confirmé")+COUNTIF(AA$2:AA325,"Annulé")+COUNTIF(AA$2:AA325,"En attente")</f>
        <v>0</v>
      </c>
    </row>
    <row r="326" spans="1:34" ht="15.6" x14ac:dyDescent="0.3">
      <c r="A326" s="127"/>
      <c r="C326" s="4"/>
      <c r="D326" s="4"/>
      <c r="E326" s="8"/>
      <c r="F326" s="5"/>
      <c r="Q326" s="8" t="str">
        <f t="shared" si="22"/>
        <v>!</v>
      </c>
      <c r="R326" s="89" t="s">
        <v>112</v>
      </c>
      <c r="S326" s="8"/>
      <c r="T326" s="121" t="e">
        <f t="shared" si="20"/>
        <v>#VALUE!</v>
      </c>
      <c r="U326" s="4"/>
      <c r="V326" s="4"/>
      <c r="W326" s="9"/>
      <c r="X326" s="4"/>
      <c r="Y326" s="124">
        <f t="shared" si="23"/>
        <v>0</v>
      </c>
      <c r="Z326" s="4"/>
      <c r="AA326" s="122"/>
      <c r="AB326" s="4"/>
      <c r="AC326" s="8" t="s">
        <v>358</v>
      </c>
      <c r="AD326" s="8" t="str">
        <f t="shared" si="21"/>
        <v>00/01/2129</v>
      </c>
      <c r="AE326" s="114">
        <v>0</v>
      </c>
      <c r="AF326" s="114">
        <v>0</v>
      </c>
      <c r="AH326" s="123">
        <f>COUNTIF(AA$2:AA326,"Confirmé")+COUNTIF(AA$2:AA326,"Annulé")+COUNTIF(AA$2:AA326,"En attente")</f>
        <v>0</v>
      </c>
    </row>
    <row r="327" spans="1:34" ht="15.6" x14ac:dyDescent="0.3">
      <c r="A327" s="127"/>
      <c r="C327" s="4"/>
      <c r="D327" s="4"/>
      <c r="E327" s="8"/>
      <c r="F327" s="5"/>
      <c r="Q327" s="8" t="str">
        <f t="shared" si="22"/>
        <v>!</v>
      </c>
      <c r="R327" s="89" t="s">
        <v>112</v>
      </c>
      <c r="S327" s="8"/>
      <c r="T327" s="121" t="e">
        <f t="shared" si="20"/>
        <v>#VALUE!</v>
      </c>
      <c r="U327" s="4"/>
      <c r="V327" s="4"/>
      <c r="W327" s="9"/>
      <c r="X327" s="4"/>
      <c r="Y327" s="124">
        <f t="shared" si="23"/>
        <v>0</v>
      </c>
      <c r="Z327" s="4"/>
      <c r="AA327" s="122"/>
      <c r="AB327" s="4"/>
      <c r="AC327" s="8" t="s">
        <v>359</v>
      </c>
      <c r="AD327" s="8" t="str">
        <f t="shared" si="21"/>
        <v>00/01/2130</v>
      </c>
      <c r="AE327" s="114">
        <v>0</v>
      </c>
      <c r="AF327" s="114">
        <v>0</v>
      </c>
      <c r="AH327" s="123">
        <f>COUNTIF(AA$2:AA327,"Confirmé")+COUNTIF(AA$2:AA327,"Annulé")+COUNTIF(AA$2:AA327,"En attente")</f>
        <v>0</v>
      </c>
    </row>
    <row r="328" spans="1:34" ht="15.6" x14ac:dyDescent="0.3">
      <c r="A328" s="127"/>
      <c r="C328" s="4"/>
      <c r="D328" s="4"/>
      <c r="E328" s="8"/>
      <c r="F328" s="5"/>
      <c r="Q328" s="8" t="str">
        <f t="shared" si="22"/>
        <v>!</v>
      </c>
      <c r="R328" s="89" t="s">
        <v>112</v>
      </c>
      <c r="S328" s="8"/>
      <c r="T328" s="121" t="e">
        <f t="shared" si="20"/>
        <v>#VALUE!</v>
      </c>
      <c r="U328" s="4"/>
      <c r="V328" s="4"/>
      <c r="W328" s="9"/>
      <c r="X328" s="4"/>
      <c r="Y328" s="124">
        <f t="shared" si="23"/>
        <v>0</v>
      </c>
      <c r="Z328" s="4"/>
      <c r="AA328" s="122"/>
      <c r="AB328" s="4"/>
      <c r="AC328" s="8" t="s">
        <v>360</v>
      </c>
      <c r="AD328" s="8" t="str">
        <f t="shared" si="21"/>
        <v>00/01/2131</v>
      </c>
      <c r="AE328" s="114">
        <v>0</v>
      </c>
      <c r="AF328" s="114">
        <v>0</v>
      </c>
      <c r="AH328" s="123">
        <f>COUNTIF(AA$2:AA328,"Confirmé")+COUNTIF(AA$2:AA328,"Annulé")+COUNTIF(AA$2:AA328,"En attente")</f>
        <v>0</v>
      </c>
    </row>
    <row r="329" spans="1:34" ht="15.6" x14ac:dyDescent="0.3">
      <c r="A329" s="127"/>
      <c r="C329" s="4"/>
      <c r="D329" s="4"/>
      <c r="E329" s="8"/>
      <c r="F329" s="5"/>
      <c r="Q329" s="8" t="str">
        <f t="shared" si="22"/>
        <v>!</v>
      </c>
      <c r="R329" s="89" t="s">
        <v>112</v>
      </c>
      <c r="S329" s="8"/>
      <c r="T329" s="121" t="e">
        <f t="shared" si="20"/>
        <v>#VALUE!</v>
      </c>
      <c r="U329" s="4"/>
      <c r="V329" s="4"/>
      <c r="W329" s="9"/>
      <c r="X329" s="4"/>
      <c r="Y329" s="124">
        <f t="shared" si="23"/>
        <v>0</v>
      </c>
      <c r="Z329" s="4"/>
      <c r="AA329" s="122"/>
      <c r="AB329" s="4"/>
      <c r="AC329" s="8" t="s">
        <v>361</v>
      </c>
      <c r="AD329" s="8" t="str">
        <f t="shared" si="21"/>
        <v>00/01/2132</v>
      </c>
      <c r="AE329" s="114">
        <v>0</v>
      </c>
      <c r="AF329" s="114">
        <v>0</v>
      </c>
      <c r="AH329" s="123">
        <f>COUNTIF(AA$2:AA329,"Confirmé")+COUNTIF(AA$2:AA329,"Annulé")+COUNTIF(AA$2:AA329,"En attente")</f>
        <v>0</v>
      </c>
    </row>
    <row r="330" spans="1:34" ht="15.6" x14ac:dyDescent="0.3">
      <c r="A330" s="127"/>
      <c r="C330" s="4"/>
      <c r="D330" s="4"/>
      <c r="E330" s="8"/>
      <c r="F330" s="5"/>
      <c r="Q330" s="8" t="str">
        <f t="shared" si="22"/>
        <v>!</v>
      </c>
      <c r="R330" s="89" t="s">
        <v>112</v>
      </c>
      <c r="S330" s="8"/>
      <c r="T330" s="121" t="e">
        <f t="shared" si="20"/>
        <v>#VALUE!</v>
      </c>
      <c r="U330" s="4"/>
      <c r="V330" s="4"/>
      <c r="W330" s="9"/>
      <c r="X330" s="4"/>
      <c r="Y330" s="124">
        <f t="shared" si="23"/>
        <v>0</v>
      </c>
      <c r="Z330" s="4"/>
      <c r="AA330" s="122"/>
      <c r="AB330" s="4"/>
      <c r="AC330" s="8" t="s">
        <v>362</v>
      </c>
      <c r="AD330" s="8" t="str">
        <f t="shared" si="21"/>
        <v>00/01/2133</v>
      </c>
      <c r="AE330" s="114">
        <v>0</v>
      </c>
      <c r="AF330" s="114">
        <v>0</v>
      </c>
      <c r="AH330" s="123">
        <f>COUNTIF(AA$2:AA330,"Confirmé")+COUNTIF(AA$2:AA330,"Annulé")+COUNTIF(AA$2:AA330,"En attente")</f>
        <v>0</v>
      </c>
    </row>
    <row r="331" spans="1:34" ht="15.6" x14ac:dyDescent="0.3">
      <c r="A331" s="127"/>
      <c r="C331" s="4"/>
      <c r="D331" s="4"/>
      <c r="E331" s="8"/>
      <c r="F331" s="5"/>
      <c r="Q331" s="8" t="str">
        <f t="shared" si="22"/>
        <v>!</v>
      </c>
      <c r="R331" s="89" t="s">
        <v>112</v>
      </c>
      <c r="S331" s="8"/>
      <c r="T331" s="121" t="e">
        <f t="shared" si="20"/>
        <v>#VALUE!</v>
      </c>
      <c r="U331" s="4"/>
      <c r="V331" s="4"/>
      <c r="W331" s="9"/>
      <c r="X331" s="4"/>
      <c r="Y331" s="124">
        <f t="shared" si="23"/>
        <v>0</v>
      </c>
      <c r="Z331" s="4"/>
      <c r="AA331" s="122"/>
      <c r="AB331" s="4"/>
      <c r="AC331" s="8" t="s">
        <v>363</v>
      </c>
      <c r="AD331" s="8" t="str">
        <f t="shared" si="21"/>
        <v>00/01/2134</v>
      </c>
      <c r="AE331" s="114">
        <v>0</v>
      </c>
      <c r="AF331" s="114">
        <v>0</v>
      </c>
      <c r="AH331" s="123">
        <f>COUNTIF(AA$2:AA331,"Confirmé")+COUNTIF(AA$2:AA331,"Annulé")+COUNTIF(AA$2:AA331,"En attente")</f>
        <v>0</v>
      </c>
    </row>
    <row r="332" spans="1:34" ht="15.6" x14ac:dyDescent="0.3">
      <c r="A332" s="127"/>
      <c r="C332" s="4"/>
      <c r="D332" s="4"/>
      <c r="E332" s="8"/>
      <c r="F332" s="5"/>
      <c r="Q332" s="8" t="str">
        <f t="shared" si="22"/>
        <v>!</v>
      </c>
      <c r="R332" s="89" t="s">
        <v>112</v>
      </c>
      <c r="S332" s="8"/>
      <c r="T332" s="121" t="e">
        <f t="shared" si="20"/>
        <v>#VALUE!</v>
      </c>
      <c r="U332" s="4"/>
      <c r="V332" s="4"/>
      <c r="W332" s="9"/>
      <c r="X332" s="4"/>
      <c r="Y332" s="124">
        <f t="shared" si="23"/>
        <v>0</v>
      </c>
      <c r="Z332" s="4"/>
      <c r="AA332" s="122"/>
      <c r="AB332" s="4"/>
      <c r="AC332" s="8" t="s">
        <v>364</v>
      </c>
      <c r="AD332" s="8" t="str">
        <f t="shared" si="21"/>
        <v>00/01/2135</v>
      </c>
      <c r="AE332" s="114">
        <v>0</v>
      </c>
      <c r="AF332" s="114">
        <v>0</v>
      </c>
      <c r="AH332" s="123">
        <f>COUNTIF(AA$2:AA332,"Confirmé")+COUNTIF(AA$2:AA332,"Annulé")+COUNTIF(AA$2:AA332,"En attente")</f>
        <v>0</v>
      </c>
    </row>
    <row r="333" spans="1:34" ht="15.6" x14ac:dyDescent="0.3">
      <c r="A333" s="127"/>
      <c r="C333" s="4"/>
      <c r="D333" s="4"/>
      <c r="E333" s="8"/>
      <c r="F333" s="5"/>
      <c r="Q333" s="8" t="str">
        <f t="shared" si="22"/>
        <v>!</v>
      </c>
      <c r="R333" s="89" t="s">
        <v>112</v>
      </c>
      <c r="S333" s="8"/>
      <c r="T333" s="121" t="e">
        <f t="shared" si="20"/>
        <v>#VALUE!</v>
      </c>
      <c r="U333" s="4"/>
      <c r="V333" s="4"/>
      <c r="W333" s="9"/>
      <c r="X333" s="4"/>
      <c r="Y333" s="124">
        <f t="shared" si="23"/>
        <v>0</v>
      </c>
      <c r="Z333" s="4"/>
      <c r="AA333" s="122"/>
      <c r="AB333" s="4"/>
      <c r="AC333" s="8" t="s">
        <v>365</v>
      </c>
      <c r="AD333" s="8" t="str">
        <f t="shared" si="21"/>
        <v>00/01/2136</v>
      </c>
      <c r="AE333" s="114">
        <v>0</v>
      </c>
      <c r="AF333" s="114">
        <v>0</v>
      </c>
      <c r="AH333" s="123">
        <f>COUNTIF(AA$2:AA333,"Confirmé")+COUNTIF(AA$2:AA333,"Annulé")+COUNTIF(AA$2:AA333,"En attente")</f>
        <v>0</v>
      </c>
    </row>
    <row r="334" spans="1:34" ht="15.6" x14ac:dyDescent="0.3">
      <c r="A334" s="127"/>
      <c r="C334" s="4"/>
      <c r="D334" s="4"/>
      <c r="E334" s="8"/>
      <c r="F334" s="5"/>
      <c r="Q334" s="8" t="str">
        <f t="shared" si="22"/>
        <v>!</v>
      </c>
      <c r="R334" s="89" t="s">
        <v>112</v>
      </c>
      <c r="S334" s="8"/>
      <c r="T334" s="121" t="e">
        <f t="shared" si="20"/>
        <v>#VALUE!</v>
      </c>
      <c r="U334" s="4"/>
      <c r="V334" s="4"/>
      <c r="W334" s="9"/>
      <c r="X334" s="4"/>
      <c r="Y334" s="124">
        <f t="shared" si="23"/>
        <v>0</v>
      </c>
      <c r="Z334" s="4"/>
      <c r="AA334" s="122"/>
      <c r="AB334" s="4"/>
      <c r="AC334" s="8" t="s">
        <v>366</v>
      </c>
      <c r="AD334" s="8" t="str">
        <f t="shared" si="21"/>
        <v>00/01/2137</v>
      </c>
      <c r="AE334" s="114">
        <v>0</v>
      </c>
      <c r="AF334" s="114">
        <v>0</v>
      </c>
      <c r="AH334" s="123">
        <f>COUNTIF(AA$2:AA334,"Confirmé")+COUNTIF(AA$2:AA334,"Annulé")+COUNTIF(AA$2:AA334,"En attente")</f>
        <v>0</v>
      </c>
    </row>
    <row r="335" spans="1:34" ht="15.6" x14ac:dyDescent="0.3">
      <c r="A335" s="127"/>
      <c r="C335" s="4"/>
      <c r="D335" s="4"/>
      <c r="E335" s="8"/>
      <c r="F335" s="5"/>
      <c r="Q335" s="8" t="str">
        <f t="shared" si="22"/>
        <v>!</v>
      </c>
      <c r="R335" s="89" t="s">
        <v>112</v>
      </c>
      <c r="S335" s="8"/>
      <c r="T335" s="121" t="e">
        <f t="shared" si="20"/>
        <v>#VALUE!</v>
      </c>
      <c r="U335" s="4"/>
      <c r="V335" s="4"/>
      <c r="W335" s="9"/>
      <c r="X335" s="4"/>
      <c r="Y335" s="124">
        <f t="shared" si="23"/>
        <v>0</v>
      </c>
      <c r="Z335" s="4"/>
      <c r="AA335" s="122"/>
      <c r="AB335" s="4"/>
      <c r="AC335" s="8" t="s">
        <v>367</v>
      </c>
      <c r="AD335" s="8" t="str">
        <f t="shared" si="21"/>
        <v>00/01/2138</v>
      </c>
      <c r="AE335" s="114">
        <v>0</v>
      </c>
      <c r="AF335" s="114">
        <v>0</v>
      </c>
      <c r="AH335" s="123">
        <f>COUNTIF(AA$2:AA335,"Confirmé")+COUNTIF(AA$2:AA335,"Annulé")+COUNTIF(AA$2:AA335,"En attente")</f>
        <v>0</v>
      </c>
    </row>
    <row r="336" spans="1:34" ht="15.6" x14ac:dyDescent="0.3">
      <c r="A336" s="127"/>
      <c r="C336" s="4"/>
      <c r="D336" s="4"/>
      <c r="E336" s="8"/>
      <c r="F336" s="5"/>
      <c r="Q336" s="8" t="str">
        <f t="shared" si="22"/>
        <v>!</v>
      </c>
      <c r="R336" s="89" t="s">
        <v>112</v>
      </c>
      <c r="S336" s="8"/>
      <c r="T336" s="121" t="e">
        <f t="shared" si="20"/>
        <v>#VALUE!</v>
      </c>
      <c r="U336" s="4"/>
      <c r="V336" s="4"/>
      <c r="W336" s="9"/>
      <c r="X336" s="4"/>
      <c r="Y336" s="124">
        <f t="shared" si="23"/>
        <v>0</v>
      </c>
      <c r="Z336" s="4"/>
      <c r="AA336" s="122"/>
      <c r="AB336" s="4"/>
      <c r="AC336" s="8" t="s">
        <v>368</v>
      </c>
      <c r="AD336" s="8" t="str">
        <f t="shared" si="21"/>
        <v>00/01/2139</v>
      </c>
      <c r="AE336" s="114">
        <v>0</v>
      </c>
      <c r="AF336" s="114">
        <v>0</v>
      </c>
      <c r="AH336" s="123">
        <f>COUNTIF(AA$2:AA336,"Confirmé")+COUNTIF(AA$2:AA336,"Annulé")+COUNTIF(AA$2:AA336,"En attente")</f>
        <v>0</v>
      </c>
    </row>
    <row r="337" spans="1:34" ht="15.6" x14ac:dyDescent="0.3">
      <c r="A337" s="127"/>
      <c r="C337" s="4"/>
      <c r="D337" s="4"/>
      <c r="E337" s="8"/>
      <c r="F337" s="5"/>
      <c r="Q337" s="8" t="str">
        <f t="shared" si="22"/>
        <v>!</v>
      </c>
      <c r="R337" s="89" t="s">
        <v>112</v>
      </c>
      <c r="S337" s="8"/>
      <c r="T337" s="121" t="e">
        <f t="shared" si="20"/>
        <v>#VALUE!</v>
      </c>
      <c r="U337" s="4"/>
      <c r="V337" s="4"/>
      <c r="W337" s="9"/>
      <c r="X337" s="4"/>
      <c r="Y337" s="124">
        <f t="shared" si="23"/>
        <v>0</v>
      </c>
      <c r="Z337" s="4"/>
      <c r="AA337" s="122"/>
      <c r="AB337" s="4"/>
      <c r="AC337" s="8" t="s">
        <v>369</v>
      </c>
      <c r="AD337" s="8" t="str">
        <f t="shared" si="21"/>
        <v>00/01/2140</v>
      </c>
      <c r="AE337" s="114">
        <v>0</v>
      </c>
      <c r="AF337" s="114">
        <v>0</v>
      </c>
      <c r="AH337" s="123">
        <f>COUNTIF(AA$2:AA337,"Confirmé")+COUNTIF(AA$2:AA337,"Annulé")+COUNTIF(AA$2:AA337,"En attente")</f>
        <v>0</v>
      </c>
    </row>
    <row r="338" spans="1:34" ht="15.6" x14ac:dyDescent="0.3">
      <c r="A338" s="127"/>
      <c r="C338" s="4"/>
      <c r="D338" s="4"/>
      <c r="E338" s="8"/>
      <c r="F338" s="5"/>
      <c r="Q338" s="8" t="str">
        <f t="shared" si="22"/>
        <v>!</v>
      </c>
      <c r="R338" s="89" t="s">
        <v>112</v>
      </c>
      <c r="S338" s="8"/>
      <c r="T338" s="121" t="e">
        <f t="shared" si="20"/>
        <v>#VALUE!</v>
      </c>
      <c r="U338" s="4"/>
      <c r="V338" s="4"/>
      <c r="W338" s="9"/>
      <c r="X338" s="4"/>
      <c r="Y338" s="124">
        <f t="shared" si="23"/>
        <v>0</v>
      </c>
      <c r="Z338" s="4"/>
      <c r="AA338" s="122"/>
      <c r="AB338" s="4"/>
      <c r="AC338" s="8" t="s">
        <v>370</v>
      </c>
      <c r="AD338" s="8" t="str">
        <f t="shared" si="21"/>
        <v>00/01/2141</v>
      </c>
      <c r="AE338" s="114">
        <v>0</v>
      </c>
      <c r="AF338" s="114">
        <v>0</v>
      </c>
      <c r="AH338" s="123">
        <f>COUNTIF(AA$2:AA338,"Confirmé")+COUNTIF(AA$2:AA338,"Annulé")+COUNTIF(AA$2:AA338,"En attente")</f>
        <v>0</v>
      </c>
    </row>
    <row r="339" spans="1:34" ht="15.6" x14ac:dyDescent="0.3">
      <c r="A339" s="127"/>
      <c r="C339" s="4"/>
      <c r="D339" s="4"/>
      <c r="E339" s="8"/>
      <c r="F339" s="5"/>
      <c r="Q339" s="8" t="str">
        <f t="shared" si="22"/>
        <v>!</v>
      </c>
      <c r="R339" s="89" t="s">
        <v>112</v>
      </c>
      <c r="S339" s="8"/>
      <c r="T339" s="121" t="e">
        <f t="shared" si="20"/>
        <v>#VALUE!</v>
      </c>
      <c r="U339" s="4"/>
      <c r="V339" s="4"/>
      <c r="W339" s="9"/>
      <c r="X339" s="4"/>
      <c r="Y339" s="124">
        <f t="shared" si="23"/>
        <v>0</v>
      </c>
      <c r="Z339" s="4"/>
      <c r="AA339" s="122"/>
      <c r="AB339" s="4"/>
      <c r="AC339" s="8" t="s">
        <v>371</v>
      </c>
      <c r="AD339" s="8" t="str">
        <f t="shared" si="21"/>
        <v>00/01/2142</v>
      </c>
      <c r="AE339" s="114">
        <v>0</v>
      </c>
      <c r="AF339" s="114">
        <v>0</v>
      </c>
      <c r="AH339" s="123">
        <f>COUNTIF(AA$2:AA339,"Confirmé")+COUNTIF(AA$2:AA339,"Annulé")+COUNTIF(AA$2:AA339,"En attente")</f>
        <v>0</v>
      </c>
    </row>
    <row r="340" spans="1:34" ht="15.6" x14ac:dyDescent="0.3">
      <c r="A340" s="127"/>
      <c r="C340" s="4"/>
      <c r="D340" s="4"/>
      <c r="E340" s="8"/>
      <c r="F340" s="5"/>
      <c r="Q340" s="8" t="str">
        <f t="shared" si="22"/>
        <v>!</v>
      </c>
      <c r="R340" s="89" t="s">
        <v>112</v>
      </c>
      <c r="S340" s="8"/>
      <c r="T340" s="121" t="e">
        <f t="shared" si="20"/>
        <v>#VALUE!</v>
      </c>
      <c r="U340" s="4"/>
      <c r="V340" s="4"/>
      <c r="W340" s="9"/>
      <c r="X340" s="4"/>
      <c r="Y340" s="124">
        <f t="shared" si="23"/>
        <v>0</v>
      </c>
      <c r="Z340" s="4"/>
      <c r="AA340" s="122"/>
      <c r="AB340" s="4"/>
      <c r="AC340" s="8" t="s">
        <v>372</v>
      </c>
      <c r="AD340" s="8" t="str">
        <f t="shared" si="21"/>
        <v>00/01/2143</v>
      </c>
      <c r="AE340" s="114">
        <v>0</v>
      </c>
      <c r="AF340" s="114">
        <v>0</v>
      </c>
      <c r="AH340" s="123">
        <f>COUNTIF(AA$2:AA340,"Confirmé")+COUNTIF(AA$2:AA340,"Annulé")+COUNTIF(AA$2:AA340,"En attente")</f>
        <v>0</v>
      </c>
    </row>
    <row r="341" spans="1:34" ht="15.6" x14ac:dyDescent="0.3">
      <c r="A341" s="127"/>
      <c r="C341" s="4"/>
      <c r="D341" s="4"/>
      <c r="E341" s="8"/>
      <c r="F341" s="5"/>
      <c r="Q341" s="8" t="str">
        <f t="shared" si="22"/>
        <v>!</v>
      </c>
      <c r="R341" s="89" t="s">
        <v>112</v>
      </c>
      <c r="S341" s="8"/>
      <c r="T341" s="121" t="e">
        <f t="shared" si="20"/>
        <v>#VALUE!</v>
      </c>
      <c r="U341" s="4"/>
      <c r="V341" s="4"/>
      <c r="W341" s="9"/>
      <c r="X341" s="4"/>
      <c r="Y341" s="124">
        <f t="shared" si="23"/>
        <v>0</v>
      </c>
      <c r="Z341" s="4"/>
      <c r="AA341" s="122"/>
      <c r="AB341" s="4"/>
      <c r="AC341" s="8" t="s">
        <v>373</v>
      </c>
      <c r="AD341" s="8" t="str">
        <f t="shared" si="21"/>
        <v>00/01/2144</v>
      </c>
      <c r="AE341" s="114">
        <v>0</v>
      </c>
      <c r="AF341" s="114">
        <v>0</v>
      </c>
      <c r="AH341" s="123">
        <f>COUNTIF(AA$2:AA341,"Confirmé")+COUNTIF(AA$2:AA341,"Annulé")+COUNTIF(AA$2:AA341,"En attente")</f>
        <v>0</v>
      </c>
    </row>
    <row r="342" spans="1:34" ht="15.6" x14ac:dyDescent="0.3">
      <c r="A342" s="127"/>
      <c r="C342" s="4"/>
      <c r="D342" s="4"/>
      <c r="E342" s="8"/>
      <c r="F342" s="5"/>
      <c r="Q342" s="8" t="str">
        <f t="shared" si="22"/>
        <v>!</v>
      </c>
      <c r="R342" s="89" t="s">
        <v>112</v>
      </c>
      <c r="S342" s="8"/>
      <c r="T342" s="121" t="e">
        <f t="shared" si="20"/>
        <v>#VALUE!</v>
      </c>
      <c r="U342" s="4"/>
      <c r="V342" s="4"/>
      <c r="W342" s="9"/>
      <c r="X342" s="4"/>
      <c r="Y342" s="124">
        <f t="shared" si="23"/>
        <v>0</v>
      </c>
      <c r="Z342" s="4"/>
      <c r="AA342" s="122"/>
      <c r="AB342" s="4"/>
      <c r="AC342" s="8" t="s">
        <v>374</v>
      </c>
      <c r="AD342" s="8" t="str">
        <f t="shared" si="21"/>
        <v>00/01/2145</v>
      </c>
      <c r="AE342" s="114">
        <v>0</v>
      </c>
      <c r="AF342" s="114">
        <v>0</v>
      </c>
      <c r="AH342" s="123">
        <f>COUNTIF(AA$2:AA342,"Confirmé")+COUNTIF(AA$2:AA342,"Annulé")+COUNTIF(AA$2:AA342,"En attente")</f>
        <v>0</v>
      </c>
    </row>
    <row r="343" spans="1:34" ht="15.6" x14ac:dyDescent="0.3">
      <c r="A343" s="127"/>
      <c r="C343" s="4"/>
      <c r="D343" s="4"/>
      <c r="E343" s="8"/>
      <c r="F343" s="5"/>
      <c r="Q343" s="8" t="str">
        <f t="shared" si="22"/>
        <v>!</v>
      </c>
      <c r="R343" s="89" t="s">
        <v>112</v>
      </c>
      <c r="S343" s="8"/>
      <c r="T343" s="121" t="e">
        <f t="shared" si="20"/>
        <v>#VALUE!</v>
      </c>
      <c r="U343" s="4"/>
      <c r="V343" s="4"/>
      <c r="W343" s="9"/>
      <c r="X343" s="4"/>
      <c r="Y343" s="124">
        <f t="shared" si="23"/>
        <v>0</v>
      </c>
      <c r="Z343" s="4"/>
      <c r="AA343" s="122"/>
      <c r="AB343" s="4"/>
      <c r="AC343" s="8" t="s">
        <v>375</v>
      </c>
      <c r="AD343" s="8" t="str">
        <f t="shared" si="21"/>
        <v>00/01/2146</v>
      </c>
      <c r="AE343" s="114">
        <v>0</v>
      </c>
      <c r="AF343" s="114">
        <v>0</v>
      </c>
      <c r="AH343" s="123">
        <f>COUNTIF(AA$2:AA343,"Confirmé")+COUNTIF(AA$2:AA343,"Annulé")+COUNTIF(AA$2:AA343,"En attente")</f>
        <v>0</v>
      </c>
    </row>
    <row r="344" spans="1:34" ht="15.6" x14ac:dyDescent="0.3">
      <c r="A344" s="127"/>
      <c r="C344" s="4"/>
      <c r="D344" s="4"/>
      <c r="E344" s="8"/>
      <c r="F344" s="5"/>
      <c r="Q344" s="8" t="str">
        <f t="shared" si="22"/>
        <v>!</v>
      </c>
      <c r="R344" s="89" t="s">
        <v>112</v>
      </c>
      <c r="S344" s="8"/>
      <c r="T344" s="121" t="e">
        <f t="shared" si="20"/>
        <v>#VALUE!</v>
      </c>
      <c r="U344" s="4"/>
      <c r="V344" s="4"/>
      <c r="W344" s="9"/>
      <c r="X344" s="4"/>
      <c r="Y344" s="124">
        <f t="shared" si="23"/>
        <v>0</v>
      </c>
      <c r="Z344" s="4"/>
      <c r="AA344" s="122"/>
      <c r="AB344" s="4"/>
      <c r="AC344" s="8" t="s">
        <v>376</v>
      </c>
      <c r="AD344" s="8" t="str">
        <f t="shared" si="21"/>
        <v>00/01/2147</v>
      </c>
      <c r="AE344" s="114">
        <v>0</v>
      </c>
      <c r="AF344" s="114">
        <v>0</v>
      </c>
      <c r="AH344" s="123">
        <f>COUNTIF(AA$2:AA344,"Confirmé")+COUNTIF(AA$2:AA344,"Annulé")+COUNTIF(AA$2:AA344,"En attente")</f>
        <v>0</v>
      </c>
    </row>
    <row r="345" spans="1:34" ht="15.6" x14ac:dyDescent="0.3">
      <c r="A345" s="127"/>
      <c r="C345" s="4"/>
      <c r="D345" s="4"/>
      <c r="E345" s="8"/>
      <c r="F345" s="5"/>
      <c r="Q345" s="8" t="str">
        <f t="shared" si="22"/>
        <v>!</v>
      </c>
      <c r="R345" s="89" t="s">
        <v>112</v>
      </c>
      <c r="S345" s="8"/>
      <c r="T345" s="121" t="e">
        <f t="shared" si="20"/>
        <v>#VALUE!</v>
      </c>
      <c r="U345" s="4"/>
      <c r="V345" s="4"/>
      <c r="W345" s="9"/>
      <c r="X345" s="4"/>
      <c r="Y345" s="124">
        <f t="shared" si="23"/>
        <v>0</v>
      </c>
      <c r="Z345" s="4"/>
      <c r="AA345" s="122"/>
      <c r="AB345" s="4"/>
      <c r="AC345" s="8" t="s">
        <v>377</v>
      </c>
      <c r="AD345" s="8" t="str">
        <f t="shared" si="21"/>
        <v>00/01/2148</v>
      </c>
      <c r="AE345" s="114">
        <v>0</v>
      </c>
      <c r="AF345" s="114">
        <v>0</v>
      </c>
      <c r="AH345" s="123">
        <f>COUNTIF(AA$2:AA345,"Confirmé")+COUNTIF(AA$2:AA345,"Annulé")+COUNTIF(AA$2:AA345,"En attente")</f>
        <v>0</v>
      </c>
    </row>
    <row r="346" spans="1:34" ht="15.6" x14ac:dyDescent="0.3">
      <c r="A346" s="127"/>
      <c r="C346" s="4"/>
      <c r="D346" s="4"/>
      <c r="E346" s="8"/>
      <c r="F346" s="5"/>
      <c r="Q346" s="8" t="str">
        <f t="shared" si="22"/>
        <v>!</v>
      </c>
      <c r="R346" s="89" t="s">
        <v>112</v>
      </c>
      <c r="S346" s="8"/>
      <c r="T346" s="121" t="e">
        <f t="shared" si="20"/>
        <v>#VALUE!</v>
      </c>
      <c r="U346" s="4"/>
      <c r="V346" s="4"/>
      <c r="W346" s="9"/>
      <c r="X346" s="4"/>
      <c r="Y346" s="124">
        <f t="shared" si="23"/>
        <v>0</v>
      </c>
      <c r="Z346" s="4"/>
      <c r="AA346" s="122"/>
      <c r="AB346" s="4"/>
      <c r="AC346" s="8" t="s">
        <v>378</v>
      </c>
      <c r="AD346" s="8" t="str">
        <f t="shared" si="21"/>
        <v>00/01/2149</v>
      </c>
      <c r="AE346" s="114">
        <v>0</v>
      </c>
      <c r="AF346" s="114">
        <v>0</v>
      </c>
      <c r="AH346" s="123">
        <f>COUNTIF(AA$2:AA346,"Confirmé")+COUNTIF(AA$2:AA346,"Annulé")+COUNTIF(AA$2:AA346,"En attente")</f>
        <v>0</v>
      </c>
    </row>
    <row r="347" spans="1:34" ht="15.6" x14ac:dyDescent="0.3">
      <c r="A347" s="127"/>
      <c r="C347" s="4"/>
      <c r="D347" s="4"/>
      <c r="E347" s="8"/>
      <c r="F347" s="5"/>
      <c r="Q347" s="8" t="str">
        <f t="shared" si="22"/>
        <v>!</v>
      </c>
      <c r="R347" s="89" t="s">
        <v>112</v>
      </c>
      <c r="S347" s="8"/>
      <c r="T347" s="121" t="e">
        <f t="shared" si="20"/>
        <v>#VALUE!</v>
      </c>
      <c r="U347" s="4"/>
      <c r="V347" s="4"/>
      <c r="W347" s="9"/>
      <c r="X347" s="4"/>
      <c r="Y347" s="124">
        <f t="shared" si="23"/>
        <v>0</v>
      </c>
      <c r="Z347" s="4"/>
      <c r="AA347" s="122"/>
      <c r="AB347" s="4"/>
      <c r="AC347" s="8" t="s">
        <v>379</v>
      </c>
      <c r="AD347" s="8" t="str">
        <f t="shared" si="21"/>
        <v>00/01/2150</v>
      </c>
      <c r="AE347" s="114">
        <v>0</v>
      </c>
      <c r="AF347" s="114">
        <v>0</v>
      </c>
      <c r="AH347" s="123">
        <f>COUNTIF(AA$2:AA347,"Confirmé")+COUNTIF(AA$2:AA347,"Annulé")+COUNTIF(AA$2:AA347,"En attente")</f>
        <v>0</v>
      </c>
    </row>
  </sheetData>
  <sortState ref="A2:AH23">
    <sortCondition ref="B2:B23"/>
  </sortState>
  <phoneticPr fontId="6" type="noConversion"/>
  <conditionalFormatting sqref="C1:D1 C348:D1048576">
    <cfRule type="containsText" dxfId="64" priority="78" operator="containsText" text="Triathlon">
      <formula>NOT(ISERROR(SEARCH("Triathlon",C1)))</formula>
    </cfRule>
    <cfRule type="containsText" dxfId="63" priority="79" operator="containsText" text="Sport de combat">
      <formula>NOT(ISERROR(SEARCH("Sport de combat",C1)))</formula>
    </cfRule>
    <cfRule type="containsText" dxfId="62" priority="80" operator="containsText" text="Athlétisme">
      <formula>NOT(ISERROR(SEARCH("Athlétisme",C1)))</formula>
    </cfRule>
    <cfRule type="containsText" dxfId="61" priority="81" operator="containsText" text="Natation">
      <formula>NOT(ISERROR(SEARCH("Natation",C1)))</formula>
    </cfRule>
  </conditionalFormatting>
  <conditionalFormatting sqref="C1:D1 C348:D1048576">
    <cfRule type="containsText" dxfId="60" priority="76" operator="containsText" text="Travel">
      <formula>NOT(ISERROR(SEARCH("Travel",C1)))</formula>
    </cfRule>
    <cfRule type="containsText" dxfId="59" priority="77" operator="containsText" text="Sauvetage">
      <formula>NOT(ISERROR(SEARCH("Sauvetage",C1)))</formula>
    </cfRule>
  </conditionalFormatting>
  <conditionalFormatting sqref="Q1:Q1048576">
    <cfRule type="containsText" dxfId="58" priority="60" operator="containsText" text="Décembre">
      <formula>NOT(ISERROR(SEARCH("Décembre",Q1)))</formula>
    </cfRule>
    <cfRule type="containsText" dxfId="57" priority="61" operator="containsText" text="Novembre">
      <formula>NOT(ISERROR(SEARCH("Novembre",Q1)))</formula>
    </cfRule>
    <cfRule type="containsText" dxfId="56" priority="62" operator="containsText" text="Octobre">
      <formula>NOT(ISERROR(SEARCH("Octobre",Q1)))</formula>
    </cfRule>
    <cfRule type="containsText" dxfId="55" priority="63" operator="containsText" text="Septembre">
      <formula>NOT(ISERROR(SEARCH("Septembre",Q1)))</formula>
    </cfRule>
    <cfRule type="containsText" dxfId="54" priority="64" operator="containsText" text="Août">
      <formula>NOT(ISERROR(SEARCH("Août",Q1)))</formula>
    </cfRule>
    <cfRule type="containsText" dxfId="53" priority="65" operator="containsText" text="Juillet">
      <formula>NOT(ISERROR(SEARCH("Juillet",Q1)))</formula>
    </cfRule>
    <cfRule type="containsText" dxfId="52" priority="66" operator="containsText" text="Juin">
      <formula>NOT(ISERROR(SEARCH("Juin",Q1)))</formula>
    </cfRule>
    <cfRule type="containsText" dxfId="51" priority="67" operator="containsText" text="Mai">
      <formula>NOT(ISERROR(SEARCH("Mai",Q1)))</formula>
    </cfRule>
    <cfRule type="containsText" dxfId="50" priority="68" operator="containsText" text="Avril">
      <formula>NOT(ISERROR(SEARCH("Avril",Q1)))</formula>
    </cfRule>
    <cfRule type="containsText" dxfId="49" priority="69" operator="containsText" text="Mars">
      <formula>NOT(ISERROR(SEARCH("Mars",Q1)))</formula>
    </cfRule>
    <cfRule type="containsText" dxfId="48" priority="70" operator="containsText" text="Février">
      <formula>NOT(ISERROR(SEARCH("Février",Q1)))</formula>
    </cfRule>
    <cfRule type="containsText" dxfId="47" priority="71" operator="containsText" text="Janvier">
      <formula>NOT(ISERROR(SEARCH("Janvier",Q1)))</formula>
    </cfRule>
  </conditionalFormatting>
  <conditionalFormatting sqref="AA1:AA1048576">
    <cfRule type="containsText" dxfId="46" priority="5" operator="containsText" text="En attente">
      <formula>NOT(ISERROR(SEARCH("En attente",AA1)))</formula>
    </cfRule>
    <cfRule type="containsText" dxfId="45" priority="43" operator="containsText" text="Annulé">
      <formula>NOT(ISERROR(SEARCH("Annulé",AA1)))</formula>
    </cfRule>
    <cfRule type="containsText" dxfId="44" priority="44" operator="containsText" text="Confirmé">
      <formula>NOT(ISERROR(SEARCH("Confirmé",AA1)))</formula>
    </cfRule>
  </conditionalFormatting>
  <conditionalFormatting sqref="Q4:Q13">
    <cfRule type="containsText" dxfId="43" priority="23" operator="containsText" text="Décembre">
      <formula>NOT(ISERROR(SEARCH("Décembre",Q4)))</formula>
    </cfRule>
    <cfRule type="containsText" dxfId="42" priority="24" operator="containsText" text="Novembre">
      <formula>NOT(ISERROR(SEARCH("Novembre",Q4)))</formula>
    </cfRule>
    <cfRule type="containsText" dxfId="41" priority="25" operator="containsText" text="Octobre">
      <formula>NOT(ISERROR(SEARCH("Octobre",Q4)))</formula>
    </cfRule>
    <cfRule type="containsText" dxfId="40" priority="26" operator="containsText" text="Septembre">
      <formula>NOT(ISERROR(SEARCH("Septembre",Q4)))</formula>
    </cfRule>
    <cfRule type="containsText" dxfId="39" priority="27" operator="containsText" text="Août">
      <formula>NOT(ISERROR(SEARCH("Août",Q4)))</formula>
    </cfRule>
    <cfRule type="containsText" dxfId="38" priority="28" operator="containsText" text="Juillet">
      <formula>NOT(ISERROR(SEARCH("Juillet",Q4)))</formula>
    </cfRule>
    <cfRule type="containsText" dxfId="37" priority="29" operator="containsText" text="Juin">
      <formula>NOT(ISERROR(SEARCH("Juin",Q4)))</formula>
    </cfRule>
    <cfRule type="containsText" dxfId="36" priority="30" operator="containsText" text="Mai">
      <formula>NOT(ISERROR(SEARCH("Mai",Q4)))</formula>
    </cfRule>
    <cfRule type="containsText" dxfId="35" priority="31" operator="containsText" text="Avril">
      <formula>NOT(ISERROR(SEARCH("Avril",Q4)))</formula>
    </cfRule>
    <cfRule type="containsText" dxfId="34" priority="32" operator="containsText" text="Mars">
      <formula>NOT(ISERROR(SEARCH("Mars",Q4)))</formula>
    </cfRule>
    <cfRule type="containsText" dxfId="33" priority="33" operator="containsText" text="Février">
      <formula>NOT(ISERROR(SEARCH("Février",Q4)))</formula>
    </cfRule>
    <cfRule type="containsText" dxfId="32" priority="34" operator="containsText" text="Janvier">
      <formula>NOT(ISERROR(SEARCH("Janvier",Q4)))</formula>
    </cfRule>
  </conditionalFormatting>
  <conditionalFormatting sqref="C2:D347">
    <cfRule type="containsText" dxfId="31" priority="13" operator="containsText" text="Multi athlon">
      <formula>NOT(ISERROR(SEARCH("Multi athlon",C2)))</formula>
    </cfRule>
    <cfRule type="containsText" dxfId="30" priority="14" operator="containsText" text="Football">
      <formula>NOT(ISERROR(SEARCH("Football",C2)))</formula>
    </cfRule>
    <cfRule type="containsText" dxfId="29" priority="15" operator="containsText" text="Travel">
      <formula>NOT(ISERROR(SEARCH("Travel",C2)))</formula>
    </cfRule>
    <cfRule type="containsText" dxfId="28" priority="16" operator="containsText" text="Sauvetage">
      <formula>NOT(ISERROR(SEARCH("Sauvetage",C2)))</formula>
    </cfRule>
    <cfRule type="containsText" dxfId="27" priority="17" operator="containsText" text="Triathlon">
      <formula>NOT(ISERROR(SEARCH("Triathlon",C2)))</formula>
    </cfRule>
    <cfRule type="containsText" dxfId="26" priority="18" operator="containsText" text="Karaté">
      <formula>NOT(ISERROR(SEARCH("Karaté",C2)))</formula>
    </cfRule>
    <cfRule type="containsText" dxfId="25" priority="19" operator="containsText" text="Athlétisme">
      <formula>NOT(ISERROR(SEARCH("Athlétisme",C2)))</formula>
    </cfRule>
    <cfRule type="containsText" dxfId="24" priority="20" operator="containsText" text="Natation">
      <formula>NOT(ISERROR(SEARCH("Natation",C2)))</formula>
    </cfRule>
  </conditionalFormatting>
  <conditionalFormatting sqref="R2:R347">
    <cfRule type="containsText" dxfId="23" priority="12" operator="containsText" text="!">
      <formula>NOT(ISERROR(SEARCH("!",R2)))</formula>
    </cfRule>
  </conditionalFormatting>
  <conditionalFormatting sqref="E2:E347 R2:X347 Z2:AG347">
    <cfRule type="containsBlanks" dxfId="22" priority="4">
      <formula>LEN(TRIM(E2))=0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FFC000"/>
  </sheetPr>
  <dimension ref="B1:O77"/>
  <sheetViews>
    <sheetView view="pageBreakPreview" zoomScale="80" zoomScaleNormal="100" zoomScaleSheetLayoutView="80" workbookViewId="0">
      <selection activeCell="J7" sqref="J7"/>
    </sheetView>
  </sheetViews>
  <sheetFormatPr baseColWidth="10" defaultRowHeight="13.8" x14ac:dyDescent="0.3"/>
  <cols>
    <col min="1" max="1" width="2.59765625" style="25" customWidth="1"/>
    <col min="2" max="2" width="20.5" style="25" bestFit="1" customWidth="1"/>
    <col min="3" max="4" width="16.3984375" style="25" customWidth="1"/>
    <col min="5" max="5" width="11.796875" style="25" customWidth="1"/>
    <col min="6" max="6" width="7" style="25" bestFit="1" customWidth="1"/>
    <col min="7" max="7" width="16.69921875" style="25" bestFit="1" customWidth="1"/>
    <col min="8" max="11" width="16.3984375" style="25" customWidth="1"/>
    <col min="12" max="12" width="2.69921875" style="25" customWidth="1"/>
    <col min="13" max="16384" width="11.19921875" style="25"/>
  </cols>
  <sheetData>
    <row r="1" spans="2:15" x14ac:dyDescent="0.3">
      <c r="M1" s="25" t="s">
        <v>53</v>
      </c>
      <c r="N1" s="25" t="s">
        <v>69</v>
      </c>
      <c r="O1" s="25" t="s">
        <v>90</v>
      </c>
    </row>
    <row r="2" spans="2:15" x14ac:dyDescent="0.3">
      <c r="M2" s="25" t="s">
        <v>54</v>
      </c>
      <c r="N2" s="25" t="s">
        <v>66</v>
      </c>
      <c r="O2" s="25" t="s">
        <v>89</v>
      </c>
    </row>
    <row r="3" spans="2:15" x14ac:dyDescent="0.3">
      <c r="M3" s="25" t="s">
        <v>55</v>
      </c>
      <c r="N3" s="25" t="s">
        <v>67</v>
      </c>
    </row>
    <row r="4" spans="2:15" x14ac:dyDescent="0.3">
      <c r="M4" s="25" t="s">
        <v>56</v>
      </c>
      <c r="N4" s="25" t="s">
        <v>68</v>
      </c>
    </row>
    <row r="5" spans="2:15" x14ac:dyDescent="0.3">
      <c r="M5" s="25" t="s">
        <v>58</v>
      </c>
      <c r="N5" s="25" t="s">
        <v>52</v>
      </c>
    </row>
    <row r="6" spans="2:15" x14ac:dyDescent="0.3">
      <c r="B6" s="27"/>
      <c r="C6" s="27"/>
      <c r="D6" s="27"/>
      <c r="E6" s="27"/>
      <c r="F6" s="27"/>
      <c r="G6" s="27"/>
      <c r="H6" s="27"/>
      <c r="I6" s="27"/>
      <c r="J6" s="27"/>
      <c r="K6" s="27"/>
      <c r="M6" s="25" t="s">
        <v>59</v>
      </c>
    </row>
    <row r="7" spans="2:15" ht="27.6" customHeight="1" x14ac:dyDescent="0.3">
      <c r="B7" s="48" t="s">
        <v>81</v>
      </c>
      <c r="C7" s="47" t="e">
        <f>HYPERLINK("#clients!"&amp;ADDRESS(MATCH(1, Match, 0)+1,COLUMN(C_Commercial),4),INDEX(L_Commercial,MATCH(1,Match,0)))</f>
        <v>#NAME?</v>
      </c>
      <c r="D7" s="47"/>
      <c r="E7" s="27"/>
      <c r="F7" s="132" t="s">
        <v>95</v>
      </c>
      <c r="G7" s="132"/>
      <c r="H7" s="84" t="e">
        <f>HYPERLINK("#clients!"&amp;ADDRESS(MATCH(1, Match, 0)+1,COLUMN(C_Date_Demande),4),INDEX(L_Date_Demande,MATCH(1,Match,0)))</f>
        <v>#NAME?</v>
      </c>
      <c r="I7" s="28" t="s">
        <v>17</v>
      </c>
      <c r="J7" s="63"/>
      <c r="K7" s="39"/>
      <c r="M7" s="25" t="s">
        <v>57</v>
      </c>
    </row>
    <row r="8" spans="2:15" ht="27.6" customHeight="1" x14ac:dyDescent="0.3">
      <c r="B8" s="28" t="s">
        <v>82</v>
      </c>
      <c r="C8" s="47" t="e">
        <f>HYPERLINK("#clients!"&amp;ADDRESS(MATCH(1, Match, 0)+1,COLUMN(C_CDP),4),INDEX(L_CDP,MATCH(1,Match,0)))</f>
        <v>#NAME?</v>
      </c>
      <c r="D8" s="49"/>
      <c r="E8" s="27"/>
      <c r="F8" s="132" t="s">
        <v>48</v>
      </c>
      <c r="G8" s="132"/>
      <c r="H8" s="62"/>
      <c r="I8" s="28" t="s">
        <v>24</v>
      </c>
      <c r="J8" s="64"/>
      <c r="K8" s="39"/>
      <c r="M8" s="25" t="s">
        <v>60</v>
      </c>
    </row>
    <row r="9" spans="2:15" ht="27.6" customHeight="1" x14ac:dyDescent="0.3">
      <c r="B9" s="28"/>
      <c r="C9" s="27"/>
      <c r="D9" s="27"/>
      <c r="E9" s="27"/>
      <c r="F9" s="132" t="s">
        <v>20</v>
      </c>
      <c r="G9" s="132"/>
      <c r="H9" s="50"/>
      <c r="I9" s="28" t="s">
        <v>25</v>
      </c>
      <c r="J9" s="65"/>
      <c r="K9" s="39"/>
      <c r="M9" s="25" t="s">
        <v>61</v>
      </c>
    </row>
    <row r="10" spans="2:15" ht="27.6" customHeight="1" x14ac:dyDescent="0.3">
      <c r="B10" s="29" t="s">
        <v>74</v>
      </c>
      <c r="C10" s="51"/>
      <c r="D10" s="30"/>
      <c r="E10" s="27"/>
      <c r="F10" s="132" t="s">
        <v>21</v>
      </c>
      <c r="G10" s="132"/>
      <c r="H10" s="50"/>
      <c r="I10" s="40"/>
      <c r="J10" s="27"/>
      <c r="K10" s="27"/>
      <c r="M10" s="25" t="s">
        <v>63</v>
      </c>
    </row>
    <row r="11" spans="2:15" x14ac:dyDescent="0.3">
      <c r="B11" s="28"/>
      <c r="C11" s="27"/>
      <c r="D11" s="27"/>
      <c r="E11" s="27"/>
      <c r="F11" s="27"/>
      <c r="G11" s="27"/>
      <c r="H11" s="27"/>
      <c r="I11" s="27"/>
      <c r="J11" s="27"/>
      <c r="K11" s="27"/>
      <c r="M11" s="25" t="s">
        <v>64</v>
      </c>
    </row>
    <row r="12" spans="2:15" ht="28.2" customHeight="1" x14ac:dyDescent="0.3">
      <c r="B12" s="28" t="s">
        <v>22</v>
      </c>
      <c r="C12" s="44"/>
      <c r="D12" s="30"/>
      <c r="E12" s="27"/>
      <c r="F12" s="156" t="s">
        <v>10</v>
      </c>
      <c r="G12" s="156"/>
      <c r="H12" s="82" t="e">
        <f>HYPERLINK("#clients!"&amp;ADDRESS(MATCH(1, Match, 0)+1,COLUMN(C_Période),4),INDEX(L_Période,MATCH(1,Match,0)))</f>
        <v>#NAME?</v>
      </c>
      <c r="I12" s="27"/>
      <c r="J12" s="27"/>
      <c r="K12" s="27"/>
      <c r="M12" s="25" t="s">
        <v>96</v>
      </c>
    </row>
    <row r="13" spans="2:15" ht="28.2" customHeight="1" x14ac:dyDescent="0.3">
      <c r="B13" s="28" t="s">
        <v>23</v>
      </c>
      <c r="C13" s="52"/>
      <c r="D13" s="27"/>
      <c r="E13" s="27"/>
      <c r="F13" s="27"/>
      <c r="G13" s="27"/>
      <c r="H13" s="27"/>
      <c r="I13" s="27"/>
      <c r="J13" s="27"/>
      <c r="K13" s="27"/>
      <c r="M13" s="25" t="s">
        <v>65</v>
      </c>
    </row>
    <row r="14" spans="2:15" x14ac:dyDescent="0.3"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6" spans="2:15" ht="27.6" customHeight="1" x14ac:dyDescent="0.3">
      <c r="B16" s="16" t="s">
        <v>19</v>
      </c>
      <c r="C16" s="153" t="s">
        <v>114</v>
      </c>
      <c r="D16" s="153"/>
      <c r="E16" s="153"/>
      <c r="G16" s="31" t="s">
        <v>2</v>
      </c>
      <c r="H16" s="153" t="s">
        <v>115</v>
      </c>
      <c r="I16" s="153"/>
    </row>
    <row r="17" spans="2:11" x14ac:dyDescent="0.3">
      <c r="B17" s="16"/>
    </row>
    <row r="18" spans="2:11" x14ac:dyDescent="0.3">
      <c r="B18" s="16" t="s">
        <v>3</v>
      </c>
      <c r="C18" s="101" t="e">
        <f>HYPERLINK("#clients!"&amp;ADDRESS(MATCH(1, Match, 0)+1,COLUMN(C_Adresse_1),4),INDEX(L_Adresse_1,MATCH(1,Match,0)))</f>
        <v>#NAME?</v>
      </c>
      <c r="D18" s="100"/>
      <c r="E18" s="100"/>
      <c r="G18" s="31" t="s">
        <v>113</v>
      </c>
      <c r="H18" s="101" t="e">
        <f>HYPERLINK("#clients!"&amp;ADDRESS(MATCH(1, Match, 0)+1,COLUMN(C_Fonction),4),INDEX(L_Fonction,MATCH(1,Match,0)))</f>
        <v>#NAME?</v>
      </c>
    </row>
    <row r="19" spans="2:11" x14ac:dyDescent="0.3">
      <c r="B19" s="15" t="s">
        <v>4</v>
      </c>
      <c r="C19" s="102" t="e">
        <f>HYPERLINK("#clients!"&amp;ADDRESS(MATCH(1, Match, 0)+1,COLUMN(C_Adresse_2),4),INDEX(L_Adresse_2,MATCH(1,Match,0)))</f>
        <v>#NAME?</v>
      </c>
      <c r="D19" s="33"/>
      <c r="E19" s="33"/>
      <c r="G19" s="31" t="s">
        <v>6</v>
      </c>
      <c r="H19" s="111" t="e">
        <f>HYPERLINK("#clients!"&amp;ADDRESS(MATCH(1, Match, 0)+1,COLUMN(C_Téléphone),4),INDEX(L_Téléphone,MATCH(1,Match,0)))</f>
        <v>#NAME?</v>
      </c>
      <c r="I19" s="112"/>
    </row>
    <row r="20" spans="2:11" x14ac:dyDescent="0.3">
      <c r="B20" s="31" t="s">
        <v>5</v>
      </c>
      <c r="C20" s="103" t="e">
        <f>HYPERLINK("#clients!"&amp;ADDRESS(MATCH(1, Match, 0)+1,COLUMN(C_CP),4),INDEX(L_CP,MATCH(1,Match,0)))</f>
        <v>#NAME?</v>
      </c>
      <c r="D20" s="31" t="s">
        <v>26</v>
      </c>
      <c r="E20" s="104" t="e">
        <f>HYPERLINK("#clients!"&amp;ADDRESS(MATCH(1, Match, 0)+1,COLUMN(C_Ville),4),INDEX(L_Ville,MATCH(1,Match,0)))</f>
        <v>#NAME?</v>
      </c>
      <c r="G20" s="31" t="s">
        <v>8</v>
      </c>
      <c r="H20" s="102" t="e">
        <f>HYPERLINK("#clients!"&amp;ADDRESS(MATCH(1, Match, 0)+1,COLUMN(C_E_mail),4),INDEX(L_E_mail,MATCH(1,Match,0)))</f>
        <v>#NAME?</v>
      </c>
      <c r="I20" s="101"/>
      <c r="J20" s="101"/>
    </row>
    <row r="21" spans="2:11" x14ac:dyDescent="0.3">
      <c r="B21" s="31" t="s">
        <v>7</v>
      </c>
      <c r="C21" s="102" t="e">
        <f>HYPERLINK("#clients!"&amp;ADDRESS(MATCH(1, Match, 0)+1,COLUMN(C_Pays),4),INDEX(L_Pays,MATCH(1,Match,0)))</f>
        <v>#NAME?</v>
      </c>
      <c r="G21" s="31" t="s">
        <v>92</v>
      </c>
      <c r="H21" s="105" t="e">
        <f>HYPERLINK("#clients!"&amp;ADDRESS(MATCH(1, Match, 0)+1,COLUMN(C_Zone),4),INDEX(L_Zone,MATCH(1,Match,0)))</f>
        <v>#NAME?</v>
      </c>
    </row>
    <row r="22" spans="2:11" x14ac:dyDescent="0.3">
      <c r="B22" s="15"/>
    </row>
    <row r="23" spans="2:11" x14ac:dyDescent="0.3">
      <c r="B23" s="15"/>
    </row>
    <row r="24" spans="2:11" x14ac:dyDescent="0.3">
      <c r="B24" s="16" t="s">
        <v>27</v>
      </c>
      <c r="C24" s="163" t="s">
        <v>78</v>
      </c>
      <c r="D24" s="163"/>
      <c r="E24" s="163"/>
    </row>
    <row r="25" spans="2:11" x14ac:dyDescent="0.3">
      <c r="B25" s="16" t="s">
        <v>94</v>
      </c>
      <c r="C25" s="166" t="e">
        <f>HYPERLINK("#clients!"&amp;ADDRESS(MATCH(1, Match, 0)+1,COLUMN(C_Date_Départ),4),INDEX(L_Date_Départ,MATCH(1,Match,0)))</f>
        <v>#NAME?</v>
      </c>
      <c r="D25" s="167"/>
      <c r="E25" s="167"/>
      <c r="G25" s="16" t="s">
        <v>11</v>
      </c>
      <c r="H25" s="106" t="e">
        <f>HYPERLINK("#clients!"&amp;ADDRESS(MATCH(1, Match, 0)+1,COLUMN(C_Coach),4),INDEX(L_Coach,MATCH(1,Match,0)))</f>
        <v>#NAME?</v>
      </c>
      <c r="I25" s="16" t="s">
        <v>12</v>
      </c>
      <c r="J25" s="106" t="e">
        <f>HYPERLINK("#clients!"&amp;ADDRESS(MATCH(1, Match, 0)+1,COLUMN(C_Athlètes),4),INDEX(L_Athlètes,MATCH(1,Match,0)))</f>
        <v>#NAME?</v>
      </c>
    </row>
    <row r="26" spans="2:11" x14ac:dyDescent="0.3">
      <c r="B26" s="16" t="s">
        <v>93</v>
      </c>
      <c r="C26" s="164" t="e">
        <f>HYPERLINK("#clients!"&amp;ADDRESS(MATCH(1, Match, 0)+1,COLUMN(C_Date_Retour),4),INDEX(L_Date_Retour,MATCH(1,Match,0)))</f>
        <v>#NAME?</v>
      </c>
      <c r="D26" s="165"/>
      <c r="E26" s="165"/>
      <c r="G26" s="15" t="s">
        <v>28</v>
      </c>
      <c r="H26" s="99"/>
      <c r="I26" s="15" t="s">
        <v>30</v>
      </c>
      <c r="J26" s="99"/>
    </row>
    <row r="27" spans="2:11" x14ac:dyDescent="0.3">
      <c r="B27" s="16" t="s">
        <v>79</v>
      </c>
      <c r="C27" s="36" t="e">
        <f>C26-C25+1</f>
        <v>#NAME?</v>
      </c>
      <c r="D27" s="31" t="s">
        <v>80</v>
      </c>
      <c r="E27" s="26" t="e">
        <f>C26-C25</f>
        <v>#NAME?</v>
      </c>
      <c r="G27" s="25" t="s">
        <v>29</v>
      </c>
      <c r="H27" s="99"/>
      <c r="I27" s="15" t="s">
        <v>31</v>
      </c>
      <c r="J27" s="66"/>
    </row>
    <row r="28" spans="2:11" x14ac:dyDescent="0.3">
      <c r="B28" s="15"/>
      <c r="E28" s="42"/>
      <c r="G28" s="16" t="s">
        <v>33</v>
      </c>
      <c r="H28" s="99"/>
      <c r="J28" s="15"/>
    </row>
    <row r="29" spans="2:11" x14ac:dyDescent="0.3">
      <c r="B29" s="15"/>
      <c r="G29" s="15" t="s">
        <v>32</v>
      </c>
      <c r="H29" s="99"/>
      <c r="J29" s="15"/>
    </row>
    <row r="30" spans="2:11" x14ac:dyDescent="0.3">
      <c r="B30" s="15"/>
    </row>
    <row r="31" spans="2:11" ht="27.6" x14ac:dyDescent="0.3">
      <c r="B31" s="17" t="s">
        <v>87</v>
      </c>
      <c r="C31" s="104" t="e">
        <f>HYPERLINK("#clients!"&amp;ADDRESS(MATCH(1, Match, 0)+1,COLUMN(C_Destination_sélectionnée),4),INDEX(L_Destination_sélectionnée,MATCH(1,Match,0)))</f>
        <v>#NAME?</v>
      </c>
      <c r="D31" s="83"/>
      <c r="E31" s="95"/>
      <c r="F31" s="95"/>
      <c r="G31" s="95"/>
      <c r="H31" s="95"/>
      <c r="I31" s="95"/>
      <c r="J31" s="95"/>
      <c r="K31" s="95"/>
    </row>
    <row r="32" spans="2:11" ht="27.6" x14ac:dyDescent="0.3">
      <c r="B32" s="17" t="s">
        <v>72</v>
      </c>
      <c r="C32" s="139"/>
      <c r="D32" s="139"/>
      <c r="E32" s="139"/>
      <c r="G32" s="17" t="s">
        <v>83</v>
      </c>
      <c r="H32" s="36"/>
      <c r="I32" s="17" t="s">
        <v>84</v>
      </c>
      <c r="J32" s="96"/>
    </row>
    <row r="33" spans="2:13" x14ac:dyDescent="0.3">
      <c r="B33" s="15"/>
    </row>
    <row r="34" spans="2:13" x14ac:dyDescent="0.3">
      <c r="B34" s="15"/>
    </row>
    <row r="35" spans="2:13" ht="27.6" customHeight="1" x14ac:dyDescent="0.3">
      <c r="B35" s="31" t="s">
        <v>9</v>
      </c>
      <c r="C35" s="110" t="e">
        <f>HYPERLINK("#clients!"&amp;ADDRESS(MATCH(1, Match, 0)+1,COLUMN(C_Sport),4),INDEX(L_Sport,MATCH(1,Match,0)))</f>
        <v>#NAME?</v>
      </c>
      <c r="D35" s="31" t="s">
        <v>62</v>
      </c>
      <c r="E35" s="158" t="e">
        <f>HYPERLINK("#clients!"&amp;ADDRESS(MATCH(1, Match, 0)+1,COLUMN(C_Discipline),4),INDEX(L_Discipline,MATCH(1,Match,0)))</f>
        <v>#NAME?</v>
      </c>
      <c r="F35" s="159"/>
      <c r="G35" s="157" t="s">
        <v>97</v>
      </c>
      <c r="H35" s="144"/>
      <c r="I35" s="145"/>
      <c r="J35" s="145"/>
      <c r="K35" s="146"/>
      <c r="M35"/>
    </row>
    <row r="36" spans="2:13" ht="15.6" x14ac:dyDescent="0.3">
      <c r="B36" s="15"/>
      <c r="G36" s="157"/>
      <c r="H36" s="147"/>
      <c r="I36" s="148"/>
      <c r="J36" s="148"/>
      <c r="K36" s="149"/>
      <c r="M36" s="53"/>
    </row>
    <row r="37" spans="2:13" ht="27.6" customHeight="1" x14ac:dyDescent="0.3">
      <c r="B37" s="17" t="s">
        <v>91</v>
      </c>
      <c r="C37" s="98"/>
      <c r="D37" s="98"/>
      <c r="E37" s="160"/>
      <c r="F37" s="160"/>
      <c r="G37" s="157"/>
      <c r="H37" s="150"/>
      <c r="I37" s="151"/>
      <c r="J37" s="151"/>
      <c r="K37" s="152"/>
    </row>
    <row r="38" spans="2:13" x14ac:dyDescent="0.3">
      <c r="B38" s="15"/>
    </row>
    <row r="39" spans="2:13" ht="28.2" customHeight="1" x14ac:dyDescent="0.3">
      <c r="B39" s="16" t="s">
        <v>86</v>
      </c>
      <c r="C39" s="141"/>
      <c r="D39" s="141"/>
      <c r="G39" s="16" t="s">
        <v>85</v>
      </c>
      <c r="H39" s="107"/>
      <c r="I39" s="108" t="e">
        <f>IF(OR(ISNUMBER(SEARCH("Natation",C35)),C35="Sauvetage",C35="Triathlon"),"Nb de Ligne","")</f>
        <v>#NAME?</v>
      </c>
      <c r="J39" s="54"/>
    </row>
    <row r="40" spans="2:13" ht="28.2" customHeight="1" x14ac:dyDescent="0.3">
      <c r="B40" s="16" t="s">
        <v>73</v>
      </c>
      <c r="C40" s="142"/>
      <c r="D40" s="142"/>
      <c r="G40" s="16" t="s">
        <v>73</v>
      </c>
      <c r="H40" s="96"/>
    </row>
    <row r="42" spans="2:13" ht="28.2" customHeight="1" x14ac:dyDescent="0.3">
      <c r="B42" s="16" t="s">
        <v>70</v>
      </c>
      <c r="C42" s="99"/>
      <c r="D42" s="99"/>
      <c r="E42" s="162"/>
      <c r="F42" s="162"/>
    </row>
    <row r="43" spans="2:13" x14ac:dyDescent="0.3">
      <c r="B43" s="15"/>
    </row>
    <row r="44" spans="2:13" ht="27" customHeight="1" x14ac:dyDescent="0.3">
      <c r="B44" s="31" t="s">
        <v>34</v>
      </c>
      <c r="C44" s="138"/>
      <c r="D44" s="139"/>
      <c r="E44" s="139"/>
      <c r="F44" s="139"/>
      <c r="G44" s="139"/>
      <c r="H44" s="139"/>
      <c r="I44" s="139"/>
      <c r="J44" s="139"/>
      <c r="K44" s="140"/>
    </row>
    <row r="45" spans="2:13" x14ac:dyDescent="0.3">
      <c r="B45" s="15"/>
    </row>
    <row r="46" spans="2:13" ht="28.2" customHeight="1" x14ac:dyDescent="0.3">
      <c r="B46" s="16" t="s">
        <v>13</v>
      </c>
      <c r="C46" s="109" t="e">
        <f>HYPERLINK("#clients!"&amp;ADDRESS(MATCH(1, Match, 0)+1,COLUMN(C_Budget),4),INDEX(L_Budget,MATCH(1,Match,0)))</f>
        <v>#NAME?</v>
      </c>
    </row>
    <row r="47" spans="2:13" x14ac:dyDescent="0.3">
      <c r="B47" s="15"/>
    </row>
    <row r="48" spans="2:13" ht="27.6" x14ac:dyDescent="0.3">
      <c r="B48" s="17" t="s">
        <v>75</v>
      </c>
      <c r="C48" s="34" t="s">
        <v>21</v>
      </c>
      <c r="D48" s="35" t="s">
        <v>45</v>
      </c>
      <c r="E48" s="134" t="s">
        <v>71</v>
      </c>
      <c r="F48" s="135"/>
      <c r="G48" s="41" t="s">
        <v>70</v>
      </c>
      <c r="H48" s="93" t="s">
        <v>21</v>
      </c>
      <c r="I48" s="35" t="s">
        <v>45</v>
      </c>
      <c r="J48" s="92" t="s">
        <v>71</v>
      </c>
      <c r="K48" s="35" t="s">
        <v>70</v>
      </c>
    </row>
    <row r="49" spans="2:11" ht="28.2" customHeight="1" x14ac:dyDescent="0.3">
      <c r="C49" s="67"/>
      <c r="D49" s="72"/>
      <c r="E49" s="136"/>
      <c r="F49" s="137"/>
      <c r="G49" s="73"/>
      <c r="H49" s="68"/>
      <c r="I49" s="70"/>
      <c r="J49" s="94"/>
      <c r="K49" s="70"/>
    </row>
    <row r="50" spans="2:11" ht="28.2" customHeight="1" x14ac:dyDescent="0.3">
      <c r="C50" s="67"/>
      <c r="D50" s="72"/>
      <c r="E50" s="136"/>
      <c r="F50" s="137"/>
      <c r="G50" s="73"/>
      <c r="H50" s="68"/>
      <c r="I50" s="70"/>
      <c r="J50" s="94"/>
      <c r="K50" s="70"/>
    </row>
    <row r="51" spans="2:11" ht="28.2" customHeight="1" x14ac:dyDescent="0.3">
      <c r="C51" s="67"/>
      <c r="D51" s="72"/>
      <c r="E51" s="136"/>
      <c r="F51" s="137"/>
      <c r="G51" s="73"/>
      <c r="H51" s="68"/>
      <c r="I51" s="70"/>
      <c r="J51" s="94"/>
      <c r="K51" s="70"/>
    </row>
    <row r="52" spans="2:11" ht="28.2" customHeight="1" x14ac:dyDescent="0.3">
      <c r="C52" s="67"/>
      <c r="D52" s="72"/>
      <c r="E52" s="136"/>
      <c r="F52" s="137"/>
      <c r="G52" s="73"/>
      <c r="H52" s="68"/>
      <c r="I52" s="70"/>
      <c r="J52" s="94"/>
      <c r="K52" s="70"/>
    </row>
    <row r="53" spans="2:11" ht="28.2" customHeight="1" x14ac:dyDescent="0.3">
      <c r="C53" s="69"/>
      <c r="D53" s="70"/>
      <c r="E53" s="136"/>
      <c r="F53" s="137"/>
      <c r="G53" s="73"/>
      <c r="H53" s="71"/>
      <c r="I53" s="70"/>
      <c r="J53" s="94"/>
      <c r="K53" s="70"/>
    </row>
    <row r="55" spans="2:11" x14ac:dyDescent="0.3"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2:11" x14ac:dyDescent="0.3">
      <c r="B56" s="143" t="s">
        <v>35</v>
      </c>
      <c r="C56" s="143"/>
      <c r="D56" s="18"/>
      <c r="E56" s="27"/>
      <c r="F56" s="27"/>
      <c r="G56" s="27"/>
      <c r="H56" s="27"/>
      <c r="I56" s="27"/>
      <c r="J56" s="27"/>
      <c r="K56" s="27"/>
    </row>
    <row r="57" spans="2:11" ht="24" customHeight="1" x14ac:dyDescent="0.3">
      <c r="B57" s="161" t="s">
        <v>116</v>
      </c>
      <c r="C57" s="161"/>
      <c r="D57" s="56"/>
      <c r="E57" s="43"/>
      <c r="F57" s="43"/>
      <c r="G57" s="43"/>
      <c r="H57" s="43"/>
      <c r="I57" s="43"/>
      <c r="J57" s="43"/>
      <c r="K57" s="27"/>
    </row>
    <row r="58" spans="2:11" x14ac:dyDescent="0.3">
      <c r="B58" s="19"/>
      <c r="C58" s="19"/>
      <c r="D58" s="18"/>
      <c r="E58" s="27"/>
      <c r="F58" s="27"/>
      <c r="G58" s="27"/>
      <c r="H58" s="27"/>
      <c r="I58" s="27"/>
      <c r="J58" s="27"/>
      <c r="K58" s="27"/>
    </row>
    <row r="59" spans="2:11" ht="17.399999999999999" x14ac:dyDescent="0.3">
      <c r="B59" s="20" t="s">
        <v>38</v>
      </c>
      <c r="C59" s="18"/>
      <c r="D59" s="91" t="s">
        <v>36</v>
      </c>
      <c r="E59" s="133" t="s">
        <v>37</v>
      </c>
      <c r="F59" s="133"/>
      <c r="G59" s="20" t="s">
        <v>39</v>
      </c>
      <c r="H59" s="27" t="s">
        <v>104</v>
      </c>
      <c r="I59" s="61" t="s">
        <v>98</v>
      </c>
      <c r="J59" s="27" t="s">
        <v>101</v>
      </c>
      <c r="K59" s="61" t="s">
        <v>98</v>
      </c>
    </row>
    <row r="60" spans="2:11" ht="17.399999999999999" x14ac:dyDescent="0.3">
      <c r="B60" s="20"/>
      <c r="C60" s="38">
        <v>1</v>
      </c>
      <c r="D60" s="74"/>
      <c r="E60" s="130"/>
      <c r="F60" s="130"/>
      <c r="G60" s="27"/>
      <c r="H60" s="27" t="s">
        <v>105</v>
      </c>
      <c r="I60" s="61" t="s">
        <v>98</v>
      </c>
      <c r="J60" s="27" t="s">
        <v>100</v>
      </c>
      <c r="K60" s="61" t="s">
        <v>98</v>
      </c>
    </row>
    <row r="61" spans="2:11" ht="17.399999999999999" x14ac:dyDescent="0.3">
      <c r="B61" s="18"/>
      <c r="C61" s="38">
        <v>2</v>
      </c>
      <c r="D61" s="74"/>
      <c r="E61" s="130"/>
      <c r="F61" s="130"/>
      <c r="G61" s="27"/>
      <c r="H61" s="27"/>
      <c r="I61" s="61"/>
      <c r="J61" s="27" t="s">
        <v>380</v>
      </c>
      <c r="K61" s="61" t="s">
        <v>98</v>
      </c>
    </row>
    <row r="62" spans="2:11" ht="17.399999999999999" x14ac:dyDescent="0.3">
      <c r="B62" s="18"/>
      <c r="C62" s="38">
        <v>3</v>
      </c>
      <c r="D62" s="74"/>
      <c r="E62" s="130"/>
      <c r="F62" s="130"/>
      <c r="G62" s="27"/>
      <c r="H62" s="27" t="s">
        <v>103</v>
      </c>
      <c r="I62" s="61" t="s">
        <v>98</v>
      </c>
      <c r="J62" s="27" t="s">
        <v>76</v>
      </c>
      <c r="K62" s="61" t="s">
        <v>98</v>
      </c>
    </row>
    <row r="63" spans="2:11" ht="17.399999999999999" customHeight="1" x14ac:dyDescent="0.3">
      <c r="B63" s="20"/>
      <c r="C63" s="20">
        <v>4</v>
      </c>
      <c r="D63" s="74"/>
      <c r="E63" s="130"/>
      <c r="F63" s="130"/>
      <c r="G63" s="27"/>
      <c r="H63" s="27" t="s">
        <v>102</v>
      </c>
      <c r="I63" s="61" t="s">
        <v>98</v>
      </c>
      <c r="J63" s="27" t="s">
        <v>77</v>
      </c>
      <c r="K63" s="61" t="s">
        <v>98</v>
      </c>
    </row>
    <row r="64" spans="2:11" ht="17.399999999999999" customHeight="1" x14ac:dyDescent="0.3">
      <c r="B64" s="18"/>
      <c r="C64" s="20">
        <v>5</v>
      </c>
      <c r="D64" s="74"/>
      <c r="E64" s="130"/>
      <c r="F64" s="130"/>
      <c r="G64" s="27"/>
      <c r="H64" s="27"/>
      <c r="I64" s="27"/>
      <c r="J64" s="27"/>
      <c r="K64" s="27"/>
    </row>
    <row r="65" spans="2:14" x14ac:dyDescent="0.3">
      <c r="B65" s="18"/>
      <c r="C65" s="18"/>
      <c r="D65" s="18"/>
      <c r="E65" s="27"/>
      <c r="F65" s="27"/>
      <c r="G65" s="27"/>
      <c r="H65" s="27"/>
      <c r="I65" s="27"/>
      <c r="J65" s="27"/>
      <c r="K65" s="27"/>
    </row>
    <row r="66" spans="2:14" ht="27.6" customHeight="1" x14ac:dyDescent="0.3">
      <c r="B66" s="154" t="s">
        <v>88</v>
      </c>
      <c r="C66" s="155"/>
      <c r="D66" s="90" t="s">
        <v>40</v>
      </c>
      <c r="E66" s="131" t="s">
        <v>41</v>
      </c>
      <c r="F66" s="131"/>
      <c r="G66" s="90" t="s">
        <v>42</v>
      </c>
      <c r="H66" s="90" t="s">
        <v>49</v>
      </c>
      <c r="I66" s="90" t="s">
        <v>16</v>
      </c>
      <c r="J66" s="60" t="s">
        <v>50</v>
      </c>
      <c r="K66" s="60" t="s">
        <v>51</v>
      </c>
    </row>
    <row r="67" spans="2:14" ht="17.399999999999999" customHeight="1" x14ac:dyDescent="0.3">
      <c r="B67" s="21"/>
      <c r="C67" s="55" t="s">
        <v>43</v>
      </c>
      <c r="D67" s="37"/>
      <c r="E67" s="128"/>
      <c r="F67" s="129"/>
      <c r="G67" s="74"/>
      <c r="H67" s="74"/>
      <c r="I67" s="74"/>
      <c r="J67" s="61" t="s">
        <v>98</v>
      </c>
      <c r="K67" s="61" t="s">
        <v>18</v>
      </c>
    </row>
    <row r="68" spans="2:14" ht="17.399999999999999" customHeight="1" x14ac:dyDescent="0.3">
      <c r="B68" s="18"/>
      <c r="C68" s="55" t="s">
        <v>52</v>
      </c>
      <c r="D68" s="37"/>
      <c r="E68" s="128"/>
      <c r="F68" s="129"/>
      <c r="G68" s="74"/>
      <c r="H68" s="74"/>
      <c r="I68" s="74"/>
      <c r="J68" s="61" t="s">
        <v>98</v>
      </c>
      <c r="K68" s="61" t="s">
        <v>18</v>
      </c>
    </row>
    <row r="69" spans="2:14" ht="17.399999999999999" customHeight="1" x14ac:dyDescent="0.3">
      <c r="B69" s="18"/>
      <c r="C69" s="55" t="s">
        <v>44</v>
      </c>
      <c r="D69" s="37"/>
      <c r="E69" s="128"/>
      <c r="F69" s="129"/>
      <c r="G69" s="74"/>
      <c r="H69" s="74"/>
      <c r="I69" s="74"/>
      <c r="J69" s="61" t="s">
        <v>98</v>
      </c>
      <c r="K69" s="61" t="s">
        <v>98</v>
      </c>
    </row>
    <row r="70" spans="2:14" ht="17.399999999999999" customHeight="1" x14ac:dyDescent="0.3">
      <c r="B70" s="18"/>
      <c r="C70" s="55" t="s">
        <v>45</v>
      </c>
      <c r="D70" s="37"/>
      <c r="E70" s="128"/>
      <c r="F70" s="129"/>
      <c r="G70" s="74"/>
      <c r="H70" s="74"/>
      <c r="I70" s="74"/>
      <c r="J70" s="61" t="s">
        <v>98</v>
      </c>
      <c r="K70" s="61" t="s">
        <v>98</v>
      </c>
    </row>
    <row r="71" spans="2:14" ht="17.399999999999999" customHeight="1" x14ac:dyDescent="0.3">
      <c r="B71" s="18"/>
      <c r="C71" s="55" t="s">
        <v>99</v>
      </c>
      <c r="D71" s="37"/>
      <c r="E71" s="128"/>
      <c r="F71" s="129"/>
      <c r="G71" s="74"/>
      <c r="H71" s="74"/>
      <c r="I71" s="74"/>
      <c r="J71" s="61" t="s">
        <v>98</v>
      </c>
      <c r="K71" s="61" t="s">
        <v>98</v>
      </c>
    </row>
    <row r="72" spans="2:14" ht="17.399999999999999" customHeight="1" x14ac:dyDescent="0.3">
      <c r="B72" s="18"/>
      <c r="C72" s="55"/>
      <c r="D72" s="37"/>
      <c r="E72" s="128"/>
      <c r="F72" s="129"/>
      <c r="G72" s="74"/>
      <c r="H72" s="74"/>
      <c r="I72" s="74"/>
      <c r="J72" s="61" t="s">
        <v>98</v>
      </c>
      <c r="K72" s="61" t="s">
        <v>98</v>
      </c>
    </row>
    <row r="73" spans="2:14" x14ac:dyDescent="0.3">
      <c r="B73" s="18"/>
      <c r="C73" s="22"/>
      <c r="D73" s="18"/>
      <c r="E73" s="22"/>
      <c r="F73" s="18"/>
      <c r="G73" s="18"/>
      <c r="H73" s="18"/>
      <c r="I73" s="18"/>
      <c r="J73" s="18"/>
      <c r="K73" s="27"/>
    </row>
    <row r="75" spans="2:14" x14ac:dyDescent="0.3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4" x14ac:dyDescent="0.3">
      <c r="B76" s="23" t="s">
        <v>46</v>
      </c>
      <c r="C76" s="32"/>
      <c r="D76" s="24" t="s">
        <v>47</v>
      </c>
      <c r="E76" s="57"/>
      <c r="F76" s="58"/>
      <c r="G76" s="59"/>
      <c r="H76" s="57"/>
      <c r="I76" s="57"/>
      <c r="J76" s="57"/>
      <c r="K76" s="14"/>
      <c r="L76" s="15"/>
      <c r="M76" s="15"/>
      <c r="N76" s="15"/>
    </row>
    <row r="77" spans="2:14" x14ac:dyDescent="0.3">
      <c r="B77" s="32"/>
      <c r="C77" s="32"/>
      <c r="D77" s="32"/>
      <c r="E77" s="32"/>
      <c r="F77" s="32"/>
      <c r="G77" s="32"/>
      <c r="H77" s="32"/>
      <c r="I77" s="32"/>
      <c r="J77" s="32"/>
      <c r="K77" s="32"/>
    </row>
  </sheetData>
  <mergeCells count="41">
    <mergeCell ref="H35:K37"/>
    <mergeCell ref="C16:E16"/>
    <mergeCell ref="B66:C66"/>
    <mergeCell ref="H16:I16"/>
    <mergeCell ref="F12:G12"/>
    <mergeCell ref="G35:G37"/>
    <mergeCell ref="E35:F35"/>
    <mergeCell ref="E37:F37"/>
    <mergeCell ref="B57:C57"/>
    <mergeCell ref="E42:F42"/>
    <mergeCell ref="C24:E24"/>
    <mergeCell ref="C26:E26"/>
    <mergeCell ref="C25:E25"/>
    <mergeCell ref="F7:G7"/>
    <mergeCell ref="F8:G8"/>
    <mergeCell ref="F9:G9"/>
    <mergeCell ref="F10:G10"/>
    <mergeCell ref="E59:F59"/>
    <mergeCell ref="E48:F48"/>
    <mergeCell ref="E49:F49"/>
    <mergeCell ref="E50:F50"/>
    <mergeCell ref="E51:F51"/>
    <mergeCell ref="E52:F52"/>
    <mergeCell ref="E53:F53"/>
    <mergeCell ref="C44:K44"/>
    <mergeCell ref="C39:D39"/>
    <mergeCell ref="C40:D40"/>
    <mergeCell ref="C32:E32"/>
    <mergeCell ref="B56:C56"/>
    <mergeCell ref="E68:F68"/>
    <mergeCell ref="E70:F70"/>
    <mergeCell ref="E71:F71"/>
    <mergeCell ref="E72:F72"/>
    <mergeCell ref="E60:F60"/>
    <mergeCell ref="E69:F69"/>
    <mergeCell ref="E61:F61"/>
    <mergeCell ref="E62:F62"/>
    <mergeCell ref="E63:F63"/>
    <mergeCell ref="E64:F64"/>
    <mergeCell ref="E66:F66"/>
    <mergeCell ref="E67:F67"/>
  </mergeCells>
  <phoneticPr fontId="6" type="noConversion"/>
  <conditionalFormatting sqref="H39">
    <cfRule type="containsText" dxfId="21" priority="21" operator="containsText" text="û">
      <formula>NOT(ISERROR(SEARCH("û",H39)))</formula>
    </cfRule>
    <cfRule type="containsText" dxfId="20" priority="22" operator="containsText" text="ü ">
      <formula>NOT(ISERROR(SEARCH("ü ",H39)))</formula>
    </cfRule>
  </conditionalFormatting>
  <conditionalFormatting sqref="C35">
    <cfRule type="containsText" dxfId="19" priority="17" operator="containsText" text="Triathlon">
      <formula>NOT(ISERROR(SEARCH("Triathlon",C35)))</formula>
    </cfRule>
    <cfRule type="containsText" dxfId="18" priority="18" operator="containsText" text="Sport de combat">
      <formula>NOT(ISERROR(SEARCH("Sport de combat",C35)))</formula>
    </cfRule>
    <cfRule type="containsText" dxfId="17" priority="19" operator="containsText" text="Athlétisme">
      <formula>NOT(ISERROR(SEARCH("Athlétisme",C35)))</formula>
    </cfRule>
    <cfRule type="containsText" dxfId="16" priority="20" operator="containsText" text="Natation">
      <formula>NOT(ISERROR(SEARCH("Natation",C35)))</formula>
    </cfRule>
  </conditionalFormatting>
  <conditionalFormatting sqref="C35">
    <cfRule type="containsText" dxfId="15" priority="15" operator="containsText" text="Travel">
      <formula>NOT(ISERROR(SEARCH("Travel",C35)))</formula>
    </cfRule>
    <cfRule type="containsText" dxfId="14" priority="16" operator="containsText" text="Sauvetage">
      <formula>NOT(ISERROR(SEARCH("Sauvetage",C35)))</formula>
    </cfRule>
  </conditionalFormatting>
  <conditionalFormatting sqref="H12">
    <cfRule type="containsText" dxfId="13" priority="3" operator="containsText" text="Décembre">
      <formula>NOT(ISERROR(SEARCH("Décembre",H12)))</formula>
    </cfRule>
    <cfRule type="containsText" dxfId="12" priority="4" operator="containsText" text="Novembre">
      <formula>NOT(ISERROR(SEARCH("Novembre",H12)))</formula>
    </cfRule>
    <cfRule type="containsText" dxfId="11" priority="5" operator="containsText" text="Octobre">
      <formula>NOT(ISERROR(SEARCH("Octobre",H12)))</formula>
    </cfRule>
    <cfRule type="containsText" dxfId="10" priority="6" operator="containsText" text="Septembre">
      <formula>NOT(ISERROR(SEARCH("Septembre",H12)))</formula>
    </cfRule>
    <cfRule type="containsText" dxfId="9" priority="7" operator="containsText" text="Août">
      <formula>NOT(ISERROR(SEARCH("Août",H12)))</formula>
    </cfRule>
    <cfRule type="containsText" dxfId="8" priority="8" operator="containsText" text="Juillet">
      <formula>NOT(ISERROR(SEARCH("Juillet",H12)))</formula>
    </cfRule>
    <cfRule type="containsText" dxfId="7" priority="9" operator="containsText" text="Juin">
      <formula>NOT(ISERROR(SEARCH("Juin",H12)))</formula>
    </cfRule>
    <cfRule type="containsText" dxfId="6" priority="10" operator="containsText" text="Mai">
      <formula>NOT(ISERROR(SEARCH("Mai",H12)))</formula>
    </cfRule>
    <cfRule type="containsText" dxfId="5" priority="11" operator="containsText" text="Avril">
      <formula>NOT(ISERROR(SEARCH("Avril",H12)))</formula>
    </cfRule>
    <cfRule type="containsText" dxfId="4" priority="12" operator="containsText" text="Mars">
      <formula>NOT(ISERROR(SEARCH("Mars",H12)))</formula>
    </cfRule>
    <cfRule type="containsText" dxfId="3" priority="13" operator="containsText" text="Février">
      <formula>NOT(ISERROR(SEARCH("Février",H12)))</formula>
    </cfRule>
    <cfRule type="containsText" dxfId="2" priority="14" operator="containsText" text="Janvier">
      <formula>NOT(ISERROR(SEARCH("Janvier",H12)))</formula>
    </cfRule>
  </conditionalFormatting>
  <conditionalFormatting sqref="J7">
    <cfRule type="containsText" dxfId="1" priority="1" operator="containsText" text="û">
      <formula>NOT(ISERROR(SEARCH("û",J7)))</formula>
    </cfRule>
    <cfRule type="containsText" dxfId="0" priority="2" operator="containsText" text="ü ">
      <formula>NOT(ISERROR(SEARCH("ü ",J7)))</formula>
    </cfRule>
  </conditionalFormatting>
  <dataValidations count="8">
    <dataValidation type="list" allowBlank="1" showInputMessage="1" showErrorMessage="1" sqref="H32">
      <formula1>"Oui , Non"</formula1>
    </dataValidation>
    <dataValidation type="list" allowBlank="1" showInputMessage="1" showErrorMessage="1" sqref="C12">
      <formula1>"500"</formula1>
    </dataValidation>
    <dataValidation type="list" allowBlank="1" showInputMessage="1" showErrorMessage="1" sqref="C13">
      <formula1>"2% , 3% , 4% , 5%"</formula1>
    </dataValidation>
    <dataValidation type="list" allowBlank="1" showInputMessage="1" showErrorMessage="1" sqref="H39 J7">
      <formula1>"ü , û"</formula1>
    </dataValidation>
    <dataValidation type="list" allowBlank="1" showInputMessage="1" showErrorMessage="1" sqref="C42:E42">
      <formula1>$N$1:$N$8</formula1>
    </dataValidation>
    <dataValidation type="list" allowBlank="1" showInputMessage="1" showErrorMessage="1" sqref="C37:E37">
      <formula1>$M$1:$M$30</formula1>
    </dataValidation>
    <dataValidation type="list" allowBlank="1" showInputMessage="1" showErrorMessage="1" sqref="C16">
      <formula1>IF(C16&lt;&gt;"",OFFSET(D_Club,MATCH(C16&amp;"*",L_Club,0)-1,,SUMPRODUCT((MID(L_Club,1,LEN(C16))=TEXT(C16,"0"))*1)),L_Club)</formula1>
    </dataValidation>
    <dataValidation type="list" allowBlank="1" showInputMessage="1" showErrorMessage="1" sqref="H16">
      <formula1>IF(C16&lt;&gt;"",OFFSET(D_Contact,MATCH((C16),L_Club,0)-1,,SUMPRODUCT((MID(L_Club,1,LEN((C16)))=TEXT((C16),"0"))*1)))</formula1>
    </dataValidation>
  </dataValidations>
  <pageMargins left="0.7" right="0.7" top="0.75" bottom="0.75" header="0.3" footer="0.3"/>
  <pageSetup paperSize="9" scale="50" orientation="portrait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SDD 20</vt:lpstr>
      <vt:lpstr>SDD 21</vt:lpstr>
      <vt:lpstr>Formulaire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TISSOT</dc:creator>
  <cp:lastModifiedBy>Anne CAÇADOR - STADIUM 360</cp:lastModifiedBy>
  <cp:lastPrinted>2020-04-01T16:58:58Z</cp:lastPrinted>
  <dcterms:created xsi:type="dcterms:W3CDTF">2020-03-15T11:21:18Z</dcterms:created>
  <dcterms:modified xsi:type="dcterms:W3CDTF">2020-04-05T16:41:52Z</dcterms:modified>
</cp:coreProperties>
</file>