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 codeName="ThisWorkbook"/>
  <xr:revisionPtr revIDLastSave="0" documentId="13_ncr:1_{41D23F43-38E9-4170-9723-1409F2B00BFC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data" sheetId="1" r:id="rId1"/>
    <sheet name="fd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1" i="2" l="1"/>
  <c r="A33" i="2"/>
  <c r="A32" i="2"/>
  <c r="A30" i="2"/>
  <c r="A29" i="2"/>
  <c r="A28" i="2"/>
  <c r="A27" i="2"/>
  <c r="A26" i="2"/>
  <c r="A25" i="2"/>
  <c r="A24" i="2"/>
  <c r="A23" i="2"/>
  <c r="A22" i="2"/>
  <c r="A19" i="2"/>
  <c r="A21" i="2" l="1"/>
  <c r="A20" i="2"/>
  <c r="A18" i="2"/>
  <c r="A17" i="2"/>
  <c r="A16" i="2"/>
  <c r="A15" i="2"/>
  <c r="A14" i="2"/>
  <c r="A13" i="2"/>
  <c r="A12" i="2"/>
  <c r="A11" i="2"/>
  <c r="A10" i="2"/>
</calcChain>
</file>

<file path=xl/sharedStrings.xml><?xml version="1.0" encoding="utf-8"?>
<sst xmlns="http://schemas.openxmlformats.org/spreadsheetml/2006/main" count="93" uniqueCount="79">
  <si>
    <t>%FDF-1.2</t>
  </si>
  <si>
    <t>%âãÏÓ</t>
  </si>
  <si>
    <t>1 0 obj</t>
  </si>
  <si>
    <t xml:space="preserve">&lt;&lt; </t>
  </si>
  <si>
    <t xml:space="preserve">/FDF &lt;&lt; /Fields 2 0 R /F (13750.pdf)&gt;&gt; </t>
  </si>
  <si>
    <t xml:space="preserve">&gt;&gt; </t>
  </si>
  <si>
    <t>endobj</t>
  </si>
  <si>
    <t>2 0 obj</t>
  </si>
  <si>
    <t xml:space="preserve">[ </t>
  </si>
  <si>
    <t>]</t>
  </si>
  <si>
    <t>trailer</t>
  </si>
  <si>
    <t>&lt;&lt;</t>
  </si>
  <si>
    <t xml:space="preserve">/Root 1 0 R </t>
  </si>
  <si>
    <t>&gt;&gt;</t>
  </si>
  <si>
    <t>%%EOF</t>
  </si>
  <si>
    <t>type</t>
  </si>
  <si>
    <t>immat</t>
  </si>
  <si>
    <t>dte achat</t>
  </si>
  <si>
    <t>dte actuel</t>
  </si>
  <si>
    <t>dte immat</t>
  </si>
  <si>
    <t>formule</t>
  </si>
  <si>
    <t>d1</t>
  </si>
  <si>
    <t>d3</t>
  </si>
  <si>
    <t>d2</t>
  </si>
  <si>
    <t>e</t>
  </si>
  <si>
    <t>j1</t>
  </si>
  <si>
    <t>physique</t>
  </si>
  <si>
    <t>homme</t>
  </si>
  <si>
    <t>femme</t>
  </si>
  <si>
    <t>morale</t>
  </si>
  <si>
    <t>nom_prenom</t>
  </si>
  <si>
    <t>usage</t>
  </si>
  <si>
    <t>naissance</t>
  </si>
  <si>
    <t>dpt</t>
  </si>
  <si>
    <t>pays</t>
  </si>
  <si>
    <t>ext1</t>
  </si>
  <si>
    <t>ext2</t>
  </si>
  <si>
    <t>voie</t>
  </si>
  <si>
    <t>ext</t>
  </si>
  <si>
    <t>libellé</t>
  </si>
  <si>
    <t>lieudit</t>
  </si>
  <si>
    <t>tel</t>
  </si>
  <si>
    <t>cp</t>
  </si>
  <si>
    <t>commune</t>
  </si>
  <si>
    <t>cotitulaire</t>
  </si>
  <si>
    <t>fait_à</t>
  </si>
  <si>
    <t>le</t>
  </si>
  <si>
    <t>2012AY610FD</t>
  </si>
  <si>
    <t>MERCEDES</t>
  </si>
  <si>
    <t>CLASSE A</t>
  </si>
  <si>
    <t>CLASSE8547</t>
  </si>
  <si>
    <t>VF75878847865588</t>
  </si>
  <si>
    <t>oui</t>
  </si>
  <si>
    <t>non</t>
  </si>
  <si>
    <t>France</t>
  </si>
  <si>
    <t>AVENUE</t>
  </si>
  <si>
    <t>DE MONTPELLIER</t>
  </si>
  <si>
    <t>agricole</t>
  </si>
  <si>
    <t>blanc</t>
  </si>
  <si>
    <t>gris</t>
  </si>
  <si>
    <t>beige</t>
  </si>
  <si>
    <t>bleu</t>
  </si>
  <si>
    <t>vert</t>
  </si>
  <si>
    <t>jaune</t>
  </si>
  <si>
    <t>orange</t>
  </si>
  <si>
    <t>rouge</t>
  </si>
  <si>
    <t>marron</t>
  </si>
  <si>
    <t>noir</t>
  </si>
  <si>
    <t>fonce</t>
  </si>
  <si>
    <t>clair</t>
  </si>
  <si>
    <t>0123456789</t>
  </si>
  <si>
    <t>MONTPELLIER</t>
  </si>
  <si>
    <t>01/10/19</t>
  </si>
  <si>
    <t>5E ETG</t>
  </si>
  <si>
    <t>DUPONT</t>
  </si>
  <si>
    <t>JACQUES</t>
  </si>
  <si>
    <t>AB-123-CD</t>
  </si>
  <si>
    <t>Off</t>
  </si>
  <si>
    <t>CTTE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</si>
</sst>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T3"/>
  <sheetViews>
    <sheetView tabSelected="1" topLeftCell="F1" workbookViewId="0">
      <selection activeCell="K3" sqref="K3"/>
    </sheetView>
  </sheetViews>
  <sheetFormatPr baseColWidth="10" defaultColWidth="9.140625" defaultRowHeight="15" x14ac:dyDescent="0.25"/>
  <cols>
    <col min="17" max="17" width="4.5703125" bestFit="1" customWidth="1"/>
    <col min="31" max="31" width="10.7109375" bestFit="1" customWidth="1"/>
    <col min="41" max="41" width="10" bestFit="1" customWidth="1"/>
    <col min="46" max="46" width="10.7109375" bestFit="1" customWidth="1"/>
  </cols>
  <sheetData>
    <row r="1" spans="1:46" x14ac:dyDescent="0.25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57</v>
      </c>
      <c r="K1" t="s">
        <v>25</v>
      </c>
      <c r="L1" t="s">
        <v>24</v>
      </c>
      <c r="M1" t="s">
        <v>58</v>
      </c>
      <c r="N1" t="s">
        <v>59</v>
      </c>
      <c r="O1" t="s">
        <v>60</v>
      </c>
      <c r="P1" t="s">
        <v>61</v>
      </c>
      <c r="Q1" t="s">
        <v>62</v>
      </c>
      <c r="R1" t="s">
        <v>63</v>
      </c>
      <c r="S1" t="s">
        <v>64</v>
      </c>
      <c r="T1" t="s">
        <v>65</v>
      </c>
      <c r="U1" t="s">
        <v>66</v>
      </c>
      <c r="V1" t="s">
        <v>67</v>
      </c>
      <c r="W1" t="s">
        <v>68</v>
      </c>
      <c r="X1" t="s">
        <v>69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15</v>
      </c>
      <c r="AM1" t="s">
        <v>39</v>
      </c>
      <c r="AN1" t="s">
        <v>40</v>
      </c>
      <c r="AO1" t="s">
        <v>41</v>
      </c>
      <c r="AP1" t="s">
        <v>42</v>
      </c>
      <c r="AQ1" t="s">
        <v>43</v>
      </c>
      <c r="AR1" t="s">
        <v>44</v>
      </c>
      <c r="AS1" t="s">
        <v>45</v>
      </c>
      <c r="AT1" t="s">
        <v>46</v>
      </c>
    </row>
    <row r="2" spans="1:46" x14ac:dyDescent="0.25">
      <c r="A2">
        <v>1</v>
      </c>
      <c r="B2" t="s">
        <v>76</v>
      </c>
      <c r="D2">
        <v>20102012</v>
      </c>
      <c r="E2">
        <v>10012006</v>
      </c>
      <c r="F2" t="s">
        <v>47</v>
      </c>
      <c r="G2" t="s">
        <v>48</v>
      </c>
      <c r="H2" t="s">
        <v>49</v>
      </c>
      <c r="I2" t="s">
        <v>50</v>
      </c>
      <c r="K2" t="s">
        <v>78</v>
      </c>
      <c r="L2" t="s">
        <v>51</v>
      </c>
      <c r="M2" t="s">
        <v>77</v>
      </c>
      <c r="N2" t="s">
        <v>77</v>
      </c>
      <c r="O2" t="s">
        <v>77</v>
      </c>
      <c r="P2" t="s">
        <v>77</v>
      </c>
      <c r="Q2" t="s">
        <v>77</v>
      </c>
      <c r="R2" t="s">
        <v>77</v>
      </c>
      <c r="S2" t="s">
        <v>77</v>
      </c>
      <c r="T2" t="s">
        <v>77</v>
      </c>
      <c r="U2" t="s">
        <v>77</v>
      </c>
      <c r="V2">
        <v>1</v>
      </c>
      <c r="W2">
        <v>1</v>
      </c>
      <c r="X2" t="s">
        <v>77</v>
      </c>
      <c r="Y2" t="s">
        <v>52</v>
      </c>
      <c r="Z2" t="s">
        <v>52</v>
      </c>
      <c r="AA2" t="s">
        <v>53</v>
      </c>
      <c r="AB2" t="s">
        <v>53</v>
      </c>
      <c r="AC2" t="s">
        <v>74</v>
      </c>
      <c r="AD2" t="s">
        <v>75</v>
      </c>
      <c r="AE2" s="2">
        <v>32874</v>
      </c>
      <c r="AF2">
        <v>34</v>
      </c>
      <c r="AG2" t="s">
        <v>54</v>
      </c>
      <c r="AH2" t="s">
        <v>73</v>
      </c>
      <c r="AJ2">
        <v>1</v>
      </c>
      <c r="AL2" t="s">
        <v>55</v>
      </c>
      <c r="AM2" t="s">
        <v>56</v>
      </c>
      <c r="AO2" s="3" t="s">
        <v>70</v>
      </c>
      <c r="AP2">
        <v>34000</v>
      </c>
      <c r="AQ2" t="s">
        <v>71</v>
      </c>
      <c r="AS2" t="s">
        <v>71</v>
      </c>
      <c r="AT2" s="3" t="s">
        <v>72</v>
      </c>
    </row>
    <row r="3" spans="1:46" x14ac:dyDescent="0.25">
      <c r="A3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1672A-ECAD-418C-B46A-861FEC4158CB}">
  <sheetPr codeName="Feuil2"/>
  <dimension ref="A1:A42"/>
  <sheetViews>
    <sheetView topLeftCell="A8" workbookViewId="0">
      <selection activeCell="A32" sqref="A32"/>
    </sheetView>
  </sheetViews>
  <sheetFormatPr baseColWidth="10"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s="1" t="str">
        <f>"&lt;&lt; /T(topmostSubform[0].Page1[0].Certificat[0])/V("&amp;data!A2&amp;")&gt;&gt;"</f>
        <v>&lt;&lt; /T(topmostSubform[0].Page1[0].Certificat[0])/V(1)&gt;&gt;</v>
      </c>
    </row>
    <row r="11" spans="1:1" x14ac:dyDescent="0.25">
      <c r="A11" s="1" t="str">
        <f>"&lt;&lt; /T(topmostSubform[0].Page1[0].Newformatimma[0])/V("&amp;data!F2&amp;")&gt;&gt;"</f>
        <v>&lt;&lt; /T(topmostSubform[0].Page1[0].Newformatimma[0])/V(2012AY610FD)&gt;&gt;</v>
      </c>
    </row>
    <row r="12" spans="1:1" x14ac:dyDescent="0.25">
      <c r="A12" s="1" t="str">
        <f>"&lt;&lt; /T(topmostSubform[0].Page1[0].Jour3[0])/V("&amp;data!C2&amp;")&gt;&gt;"</f>
        <v>&lt;&lt; /T(topmostSubform[0].Page1[0].Jour3[0])/V()&gt;&gt;</v>
      </c>
    </row>
    <row r="13" spans="1:1" x14ac:dyDescent="0.25">
      <c r="A13" s="1" t="str">
        <f>"&lt;&lt; /T(topmostSubform[0].Page1[0].Jour2[0])/V("&amp;data!D2&amp;")&gt;&gt;"</f>
        <v>&lt;&lt; /T(topmostSubform[0].Page1[0].Jour2[0])/V(20102012)&gt;&gt;</v>
      </c>
    </row>
    <row r="14" spans="1:1" x14ac:dyDescent="0.25">
      <c r="A14" s="1" t="str">
        <f>"&lt;&lt; /T(topmostSubform[0].Page1[0].Jour1[0])/V("&amp;data!E2&amp;")&gt;&gt;"</f>
        <v>&lt;&lt; /T(topmostSubform[0].Page1[0].Jour1[0])/V(10012006)&gt;&gt;</v>
      </c>
    </row>
    <row r="15" spans="1:1" x14ac:dyDescent="0.25">
      <c r="A15" s="1" t="str">
        <f>"&lt;&lt; /T(topmostSubform[0].Page1[0].Vehiculenumeroimmaactuel[0])/V("&amp;data!B2&amp;")&gt;&gt;"</f>
        <v>&lt;&lt; /T(topmostSubform[0].Page1[0].Vehiculenumeroimmaactuel[0])/V(AB-123-CD)&gt;&gt;</v>
      </c>
    </row>
    <row r="16" spans="1:1" x14ac:dyDescent="0.25">
      <c r="A16" s="1" t="str">
        <f>"&lt;&lt; /T(topmostSubform[0].Page1[0].Marque[0])/V("&amp;data!G2&amp;")&gt;&gt;"</f>
        <v>&lt;&lt; /T(topmostSubform[0].Page1[0].Marque[0])/V(MERCEDES)&gt;&gt;</v>
      </c>
    </row>
    <row r="17" spans="1:1" x14ac:dyDescent="0.25">
      <c r="A17" s="1" t="str">
        <f>"&lt;&lt; /T(topmostSubform[0].Page1[0].DenominationCommerciale[0])/V("&amp;data!H2&amp;")&gt;&gt;"</f>
        <v>&lt;&lt; /T(topmostSubform[0].Page1[0].DenominationCommerciale[0])/V(CLASSE A)&gt;&gt;</v>
      </c>
    </row>
    <row r="18" spans="1:1" x14ac:dyDescent="0.25">
      <c r="A18" s="1" t="str">
        <f>"&lt;&lt; /T(topmostSubform[0].Page1[0].TypeVarianteVersion[0])/V("&amp;data!I2&amp;")&gt;&gt;"</f>
        <v>&lt;&lt; /T(topmostSubform[0].Page1[0].TypeVarianteVersion[0])/V(CLASSE8547)&gt;&gt;</v>
      </c>
    </row>
    <row r="19" spans="1:1" x14ac:dyDescent="0.25">
      <c r="A19" s="1" t="str">
        <f>"&lt;&lt; /T(topmostSubform[0].Page1[0].NumeroExploitationAgricole[0])/V("&amp;data!J2&amp;")&gt;&gt;"</f>
        <v>&lt;&lt; /T(topmostSubform[0].Page1[0].NumeroExploitationAgricole[0])/V()&gt;&gt;</v>
      </c>
    </row>
    <row r="20" spans="1:1" x14ac:dyDescent="0.25">
      <c r="A20" s="1" t="str">
        <f>"&lt;&lt; /T(topmostSubform[0].Page1[0].GenreNational[0])/V("&amp;data!K2&amp;")&gt;&gt;"</f>
        <v>&lt;&lt; /T(topmostSubform[0].Page1[0].GenreNational[0])/V(CTTE)&gt;&gt;</v>
      </c>
    </row>
    <row r="21" spans="1:1" x14ac:dyDescent="0.25">
      <c r="A21" s="1" t="str">
        <f>"&lt;&lt; /T(topmostSubform[0].Page1[0].NumeroIdentificationVehicule[0])/V("&amp;data!L2&amp;")&gt;&gt;"</f>
        <v>&lt;&lt; /T(topmostSubform[0].Page1[0].NumeroIdentificationVehicule[0])/V(VF75878847865588)&gt;&gt;</v>
      </c>
    </row>
    <row r="22" spans="1:1" x14ac:dyDescent="0.25">
      <c r="A22" s="1" t="str">
        <f>"&lt;&lt; /T(topmostSubform[0].Page1[0].blanc[0])/V("&amp;data!M2&amp;")&gt;&gt;"</f>
        <v>&lt;&lt; /T(topmostSubform[0].Page1[0].blanc[0])/V(Off)&gt;&gt;</v>
      </c>
    </row>
    <row r="23" spans="1:1" x14ac:dyDescent="0.25">
      <c r="A23" s="1" t="str">
        <f>"&lt;&lt; /T(topmostSubform[0].Page1[0].gris[0])/V("&amp;data!N2&amp;")&gt;&gt;"</f>
        <v>&lt;&lt; /T(topmostSubform[0].Page1[0].gris[0])/V(Off)&gt;&gt;</v>
      </c>
    </row>
    <row r="24" spans="1:1" x14ac:dyDescent="0.25">
      <c r="A24" s="1" t="str">
        <f>"&lt;&lt; /T(topmostSubform[0].Page1[0].beige[0])/V("&amp;data!O2&amp;")&gt;&gt;"</f>
        <v>&lt;&lt; /T(topmostSubform[0].Page1[0].beige[0])/V(Off)&gt;&gt;</v>
      </c>
    </row>
    <row r="25" spans="1:1" x14ac:dyDescent="0.25">
      <c r="A25" s="1" t="str">
        <f>"&lt;&lt; /T(topmostSubform[0].Page1[0].bleu[0])/V("&amp;data!P3&amp;")&gt;&gt;"</f>
        <v>&lt;&lt; /T(topmostSubform[0].Page1[0].bleu[0])/V()&gt;&gt;</v>
      </c>
    </row>
    <row r="26" spans="1:1" x14ac:dyDescent="0.25">
      <c r="A26" s="1" t="str">
        <f>"&lt;&lt; /T(topmostSubform[0].Page1[0].vert[0])/V("&amp;data!Q2&amp;")&gt;&gt;"</f>
        <v>&lt;&lt; /T(topmostSubform[0].Page1[0].vert[0])/V(Off)&gt;&gt;</v>
      </c>
    </row>
    <row r="27" spans="1:1" x14ac:dyDescent="0.25">
      <c r="A27" s="1" t="str">
        <f>"&lt;&lt; /T(topmostSubform[0].Page1[0].jaune[0])/V("&amp;data!R2&amp;")&gt;&gt;"</f>
        <v>&lt;&lt; /T(topmostSubform[0].Page1[0].jaune[0])/V(Off)&gt;&gt;</v>
      </c>
    </row>
    <row r="28" spans="1:1" x14ac:dyDescent="0.25">
      <c r="A28" s="1" t="str">
        <f>"&lt;&lt; /T(topmostSubform[0].Page1[0].orange[0])/V("&amp;data!S2&amp;")&gt;&gt;"</f>
        <v>&lt;&lt; /T(topmostSubform[0].Page1[0].orange[0])/V(Off)&gt;&gt;</v>
      </c>
    </row>
    <row r="29" spans="1:1" x14ac:dyDescent="0.25">
      <c r="A29" s="1" t="str">
        <f>"&lt;&lt; /T(topmostSubform[0].Page1[0].rouge[0])/V("&amp;data!T2&amp;")&gt;&gt;"</f>
        <v>&lt;&lt; /T(topmostSubform[0].Page1[0].rouge[0])/V(Off)&gt;&gt;</v>
      </c>
    </row>
    <row r="30" spans="1:1" x14ac:dyDescent="0.25">
      <c r="A30" s="1" t="str">
        <f>"&lt;&lt; /T(topmostSubform[0].Page1[0].marron[0])/V("&amp;data!U2&amp;")&gt;&gt;"</f>
        <v>&lt;&lt; /T(topmostSubform[0].Page1[0].marron[0])/V(Off)&gt;&gt;</v>
      </c>
    </row>
    <row r="31" spans="1:1" x14ac:dyDescent="0.25">
      <c r="A31" s="1" t="str">
        <f>"&lt;&lt; /T(topmostSubform[0].Page1[0].noir[0])/V("&amp;data!V2&amp;")&gt;&gt;"</f>
        <v>&lt;&lt; /T(topmostSubform[0].Page1[0].noir[0])/V(1)&gt;&gt;</v>
      </c>
    </row>
    <row r="32" spans="1:1" x14ac:dyDescent="0.25">
      <c r="A32" s="1" t="str">
        <f>"&lt;&lt; /T(topmostSubform[0].Page1[0].fonce[0])/V("&amp;data!W2&amp;")&gt;&gt;"</f>
        <v>&lt;&lt; /T(topmostSubform[0].Page1[0].fonce[0])/V(1)&gt;&gt;</v>
      </c>
    </row>
    <row r="33" spans="1:1" x14ac:dyDescent="0.25">
      <c r="A33" s="1" t="str">
        <f>"&lt;&lt; /T(topmostSubform[0].Page1[0].clair[0])/V("&amp;data!X2&amp;")&gt;&gt;"</f>
        <v>&lt;&lt; /T(topmostSubform[0].Page1[0].clair[0])/V(Off)&gt;&gt;</v>
      </c>
    </row>
    <row r="34" spans="1:1" x14ac:dyDescent="0.25">
      <c r="A34" s="1"/>
    </row>
    <row r="35" spans="1:1" x14ac:dyDescent="0.25">
      <c r="A35" t="s">
        <v>9</v>
      </c>
    </row>
    <row r="36" spans="1:1" x14ac:dyDescent="0.25">
      <c r="A36" t="s">
        <v>6</v>
      </c>
    </row>
    <row r="37" spans="1:1" x14ac:dyDescent="0.25">
      <c r="A37" t="s">
        <v>10</v>
      </c>
    </row>
    <row r="38" spans="1:1" x14ac:dyDescent="0.25">
      <c r="A38" t="s">
        <v>11</v>
      </c>
    </row>
    <row r="39" spans="1:1" x14ac:dyDescent="0.25">
      <c r="A39" t="s">
        <v>12</v>
      </c>
    </row>
    <row r="41" spans="1:1" x14ac:dyDescent="0.25">
      <c r="A41" t="s">
        <v>13</v>
      </c>
    </row>
    <row r="42" spans="1:1" x14ac:dyDescent="0.25">
      <c r="A42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</vt:lpstr>
      <vt:lpstr>fdf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2019-01-20T21:16:38Z</dcterms:modified>
</cp:coreProperties>
</file>